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35" windowHeight="10845" activeTab="2"/>
  </bookViews>
  <sheets>
    <sheet name="Титул " sheetId="1" r:id="rId1"/>
    <sheet name="Бюджет времени" sheetId="2" r:id="rId2"/>
    <sheet name="Учебный план" sheetId="3" r:id="rId3"/>
    <sheet name="Пояснительная записка" sheetId="4" r:id="rId4"/>
    <sheet name="Перечень кабинетов" sheetId="5" r:id="rId5"/>
    <sheet name="Календарный учебный график" sheetId="6" r:id="rId6"/>
  </sheets>
  <definedNames>
    <definedName name="_xlnm.Print_Area" localSheetId="5">'Календарный учебный график'!$A$1:$BO$32</definedName>
    <definedName name="_xlnm.Print_Area" localSheetId="0">'Титул '!$A$1:$AN$33</definedName>
    <definedName name="_xlnm.Print_Area" localSheetId="2">'Учебный план'!$A$1:$V$111</definedName>
  </definedNames>
  <calcPr fullCalcOnLoad="1"/>
</workbook>
</file>

<file path=xl/sharedStrings.xml><?xml version="1.0" encoding="utf-8"?>
<sst xmlns="http://schemas.openxmlformats.org/spreadsheetml/2006/main" count="657" uniqueCount="397">
  <si>
    <t>индекс</t>
  </si>
  <si>
    <t>ОП.00</t>
  </si>
  <si>
    <t>ОП.01</t>
  </si>
  <si>
    <t>ОП.02</t>
  </si>
  <si>
    <t>ОП.03</t>
  </si>
  <si>
    <t>ОП.04</t>
  </si>
  <si>
    <t>ОП.05</t>
  </si>
  <si>
    <t>ОП.06</t>
  </si>
  <si>
    <t>ОП.07</t>
  </si>
  <si>
    <t>ОП.08</t>
  </si>
  <si>
    <t>ОП.09</t>
  </si>
  <si>
    <t>ПМ.01</t>
  </si>
  <si>
    <t>МДК 01.01</t>
  </si>
  <si>
    <t>ПМ.02</t>
  </si>
  <si>
    <t>МДК 02.01</t>
  </si>
  <si>
    <t>Учебная практика</t>
  </si>
  <si>
    <t>Преддипломная практика</t>
  </si>
  <si>
    <t>Каникулы</t>
  </si>
  <si>
    <t>История</t>
  </si>
  <si>
    <t>ОГСЭ.00</t>
  </si>
  <si>
    <t>ОГСЭ.01</t>
  </si>
  <si>
    <t>Основы философии</t>
  </si>
  <si>
    <t>ЕН.00</t>
  </si>
  <si>
    <t>ЕН.01</t>
  </si>
  <si>
    <t>ЕН.02</t>
  </si>
  <si>
    <t>сем</t>
  </si>
  <si>
    <t>Безопасность жизнедеятельности</t>
  </si>
  <si>
    <t>ПДП</t>
  </si>
  <si>
    <t>Курсы</t>
  </si>
  <si>
    <t>Производственная практика</t>
  </si>
  <si>
    <t>преддипломная</t>
  </si>
  <si>
    <t>ГИА</t>
  </si>
  <si>
    <t>Всего</t>
  </si>
  <si>
    <t>Форма обучения</t>
  </si>
  <si>
    <t>очная</t>
  </si>
  <si>
    <t>На базе</t>
  </si>
  <si>
    <t>Год начала подготовки</t>
  </si>
  <si>
    <t>квалификация</t>
  </si>
  <si>
    <t>образовательный уровень СПО</t>
  </si>
  <si>
    <t>базовый</t>
  </si>
  <si>
    <t>2. Сводные данные по бюджету времени</t>
  </si>
  <si>
    <t>Курс</t>
  </si>
  <si>
    <t>Сентябрь</t>
  </si>
  <si>
    <t>29 сен - 5 окт</t>
  </si>
  <si>
    <t>Октябрь</t>
  </si>
  <si>
    <t>27 окт - 2 ноя</t>
  </si>
  <si>
    <t>Ноябрь</t>
  </si>
  <si>
    <t>24 ноя - 30 ноя</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</si>
  <si>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</si>
  <si>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</si>
  <si>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</si>
  <si>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</si>
  <si>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</si>
  <si>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</si>
  <si>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</si>
  <si>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</si>
  <si>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</si>
  <si>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</si>
  <si>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</si>
  <si>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</si>
  <si>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</si>
  <si>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</si>
  <si>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</si>
  <si>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</si>
  <si>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Теоретическое обучение</t>
  </si>
  <si>
    <t>Каникулы, нед.</t>
  </si>
  <si>
    <t>Всего, нед.</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</si>
  <si>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</si>
  <si>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</si>
  <si>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</si>
  <si>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</si>
  <si>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</si>
  <si>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</si>
  <si>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</si>
  <si>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</si>
  <si>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</si>
  <si>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</si>
  <si>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</si>
  <si>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</si>
  <si>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</si>
  <si>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</si>
  <si>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</si>
  <si>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</si>
  <si>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</si>
  <si>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</si>
  <si>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</si>
  <si>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</si>
  <si>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</si>
  <si>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3-9 авг</t>
  </si>
  <si>
    <t>10-16 авг</t>
  </si>
  <si>
    <t>17-23 авг</t>
  </si>
  <si>
    <t>24-31 авг</t>
  </si>
  <si>
    <t>Всего за год</t>
  </si>
  <si>
    <t>1 семестр</t>
  </si>
  <si>
    <t>2 семестр</t>
  </si>
  <si>
    <t>нед.</t>
  </si>
  <si>
    <t>час.</t>
  </si>
  <si>
    <t>I</t>
  </si>
  <si>
    <t>*</t>
  </si>
  <si>
    <t>II</t>
  </si>
  <si>
    <t>::</t>
  </si>
  <si>
    <t>=</t>
  </si>
  <si>
    <t>0</t>
  </si>
  <si>
    <t>III</t>
  </si>
  <si>
    <t>8</t>
  </si>
  <si>
    <t>X</t>
  </si>
  <si>
    <t>D</t>
  </si>
  <si>
    <t>V</t>
  </si>
  <si>
    <t>Обозначения:</t>
  </si>
  <si>
    <t>Промежуточная аттестация</t>
  </si>
  <si>
    <t>Производственная практика (преддипломная)</t>
  </si>
  <si>
    <t>Неделя отсутствует</t>
  </si>
  <si>
    <t>При проведении лабораторно-практических занятий учебная группа разбивается на подгруппы численностью не менее 8 человек.</t>
  </si>
  <si>
    <t>Производственная практика (по профилю специальности)</t>
  </si>
  <si>
    <t>Практика и подготовка к итоговой аттестации, нед.</t>
  </si>
  <si>
    <t>час</t>
  </si>
  <si>
    <t>ОГСЭ.02</t>
  </si>
  <si>
    <t>ОГСЭ.03</t>
  </si>
  <si>
    <t>ОГСЭ.04</t>
  </si>
  <si>
    <t>Физическая культура</t>
  </si>
  <si>
    <t>УП.01</t>
  </si>
  <si>
    <t>ОП.10</t>
  </si>
  <si>
    <t>Учебной практики</t>
  </si>
  <si>
    <t>1. Сводные данные по бюджету времени (в неделях)</t>
  </si>
  <si>
    <t>Практикоориентированность</t>
  </si>
  <si>
    <t>%</t>
  </si>
  <si>
    <t>4. Перечень кабинетов, лабораторий, мастерских и других помещений</t>
  </si>
  <si>
    <t>КАБИНЕТЫ</t>
  </si>
  <si>
    <t>ЛАБОРАТОРИИ</t>
  </si>
  <si>
    <t>СПОРТИВНЫЙ КОМПЛЕКС</t>
  </si>
  <si>
    <t>ЗАЛЫ</t>
  </si>
  <si>
    <t>Библиотека, читальный зал с выходом в сеть Интернет</t>
  </si>
  <si>
    <t>Актовый зал</t>
  </si>
  <si>
    <t>Для подгрупп девушек (70%) учебного времени), отведенного на изучение основ военной службы, в рамках дисциплины «Безопасность жизнедеятельности» используется на освоение основ медицинских знаний.</t>
  </si>
  <si>
    <t>Утверждаю</t>
  </si>
  <si>
    <t>1 курс</t>
  </si>
  <si>
    <t>2 курс</t>
  </si>
  <si>
    <t>3 курс</t>
  </si>
  <si>
    <t>УЧЕБНЫЙ  ПЛАН</t>
  </si>
  <si>
    <t>"Уральский промышленно-экономический техникум"</t>
  </si>
  <si>
    <t xml:space="preserve">по специальности среднего профессионального образования </t>
  </si>
  <si>
    <t xml:space="preserve">Нормативный срок обучения </t>
  </si>
  <si>
    <t>Учебная практикка</t>
  </si>
  <si>
    <t>Г(И)А</t>
  </si>
  <si>
    <t>по профилю специальности</t>
  </si>
  <si>
    <t>УТВЕРЖДАЮ</t>
  </si>
  <si>
    <t>_________________В.И. Овсянников</t>
  </si>
  <si>
    <t>Подготовка выпуской квалификационной работы</t>
  </si>
  <si>
    <t>Δ</t>
  </si>
  <si>
    <t>Подготовка выпускной квалификационной работы</t>
  </si>
  <si>
    <t>Защита выпускной квалификационной работы</t>
  </si>
  <si>
    <t>ТО-17н</t>
  </si>
  <si>
    <t>17 нед</t>
  </si>
  <si>
    <t>17 нед.</t>
  </si>
  <si>
    <t>Обязательная часть ОПОП по ФГОС</t>
  </si>
  <si>
    <t>Вариативная часть ОПОП по ФГОС</t>
  </si>
  <si>
    <t>Всего по циклам</t>
  </si>
  <si>
    <t>ОГСЭ по ФГОС</t>
  </si>
  <si>
    <t>ЕН по ФГОС</t>
  </si>
  <si>
    <t>П по ФГОС</t>
  </si>
  <si>
    <t>ОП по ФГОС</t>
  </si>
  <si>
    <t>ПП.01</t>
  </si>
  <si>
    <t>ПП.02</t>
  </si>
  <si>
    <t>Всего по учебному плану</t>
  </si>
  <si>
    <t>Э</t>
  </si>
  <si>
    <t>ДЗ</t>
  </si>
  <si>
    <t>24 нед</t>
  </si>
  <si>
    <t>-,'-,'-,'-,'-, ДЗ</t>
  </si>
  <si>
    <t>17</t>
  </si>
  <si>
    <t>Пояснительная записка к учебному плану</t>
  </si>
  <si>
    <t>Текущий контроль знаний проводится в соответствии с рабочей программой по дисциплине или профессиональному модулю. Система оценок по усмотрению преподавателя может быть пятибальной, рейтинговой или накопительной.</t>
  </si>
  <si>
    <t>Проведение курсовых работ предусмотрено после изучения теоретического объема учебной дисциплины или междисциплинарного курса.</t>
  </si>
  <si>
    <t>З</t>
  </si>
  <si>
    <t>Директор техникума</t>
  </si>
  <si>
    <t xml:space="preserve">Укрупненная </t>
  </si>
  <si>
    <t>группа специальностей</t>
  </si>
  <si>
    <t>3. Учебный план</t>
  </si>
  <si>
    <t>Заместитель директора по учебной работе</t>
  </si>
  <si>
    <t>___________В.И. Овсянников</t>
  </si>
  <si>
    <t>_________ Н.Б. Чмель</t>
  </si>
  <si>
    <t xml:space="preserve">Укрупненная группа </t>
  </si>
  <si>
    <t>специальностей</t>
  </si>
  <si>
    <t>Дата утверждения ФГОС СПО</t>
  </si>
  <si>
    <t xml:space="preserve">Учебная практика </t>
  </si>
  <si>
    <t>1. Календарный учебный график</t>
  </si>
  <si>
    <t>Специальность</t>
  </si>
  <si>
    <t>Согласовано</t>
  </si>
  <si>
    <t>Автономной некоммерческой профессиональной образовательной организации</t>
  </si>
  <si>
    <t xml:space="preserve">очная </t>
  </si>
  <si>
    <t>Максимальная учебная нагрузка</t>
  </si>
  <si>
    <t>Обязательная часть</t>
  </si>
  <si>
    <t>Вариативная часть</t>
  </si>
  <si>
    <t>Консультации</t>
  </si>
  <si>
    <t>среднего общего образования</t>
  </si>
  <si>
    <t>КАЛЕНДАРНЫЙ УЧЕБНЫЙ ГРАФИК</t>
  </si>
  <si>
    <t>Общий гуманитарный социально-экономический цикл</t>
  </si>
  <si>
    <t>Профессиональный цикл</t>
  </si>
  <si>
    <t>ГИА по ФГОС</t>
  </si>
  <si>
    <t>Теоретические занятия: лекия, урок</t>
  </si>
  <si>
    <t>Практические занятия: практические работы, лабораторные работы, семинары</t>
  </si>
  <si>
    <t>в том числе</t>
  </si>
  <si>
    <t>Психология общения</t>
  </si>
  <si>
    <t>Иностранный язык в профессиональной деятельности</t>
  </si>
  <si>
    <t>ОГСЭ.05</t>
  </si>
  <si>
    <t>ЕН.03</t>
  </si>
  <si>
    <t>ОП.11</t>
  </si>
  <si>
    <t>МДК 01.02</t>
  </si>
  <si>
    <t>МДК.01.03</t>
  </si>
  <si>
    <t>МДК 01.04</t>
  </si>
  <si>
    <t>Обязательная часть образовательной программы</t>
  </si>
  <si>
    <t>24 нед.</t>
  </si>
  <si>
    <t>25 нед</t>
  </si>
  <si>
    <t>Распределение учебной нагрузки по курсам и семестрам (часов в семестр)</t>
  </si>
  <si>
    <t>1/1/1</t>
  </si>
  <si>
    <t>В учебном плане объем образовательной программы распределяется на работу обучающихся во взаимодействии с преподавателем, практику, самостоятельную работу и промежуточную аттестацию. По видам учебных занятий работа обучающихся во взаимодействии с преподавателем делится на теоретические занятия (урок, лекция), практические занятия (практические работы, лабораторные работы, семинары), курсовое проектирование и консультации.</t>
  </si>
  <si>
    <t>Государственная итоговая аттестация проводится в форме защиты выпускной квалификационной работы, которая выполняется в виде дипломной работы (дипломного проекта) и демонстрационного экзамена.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t>
  </si>
  <si>
    <t>Занятия по дисциплине «Иностранный язык в профессиональной деятельности» проводится в подгруппах, если наполняемость каждой составляет не менее 13 человек.</t>
  </si>
  <si>
    <t>Защита выпускной квалификационной работы и демонстрационный экзамен, нед.</t>
  </si>
  <si>
    <t xml:space="preserve">Директор АН ПОО "Уральский </t>
  </si>
  <si>
    <t>промышленно-экономический техникум"</t>
  </si>
  <si>
    <t>образовательной программы среднего профессионального образования</t>
  </si>
  <si>
    <t>Обучение по дисциплинам и МДК</t>
  </si>
  <si>
    <t>Всего (по курсам)</t>
  </si>
  <si>
    <t>Наименование учебных циклов, дисциплин, профессиональных модулей, МДК, практик</t>
  </si>
  <si>
    <t>Всего учебных занятий</t>
  </si>
  <si>
    <t>Математический и общий естественнонаучный цикл</t>
  </si>
  <si>
    <t>ПМ.00</t>
  </si>
  <si>
    <t>Государственная итоговая аттестация</t>
  </si>
  <si>
    <r>
      <rPr>
        <b/>
        <sz val="12"/>
        <rFont val="Arial Cyr"/>
        <family val="0"/>
      </rPr>
      <t>Государственная итоговая аттестация</t>
    </r>
    <r>
      <rPr>
        <sz val="12"/>
        <rFont val="Arial Cyr"/>
        <family val="2"/>
      </rPr>
      <t xml:space="preserve">            </t>
    </r>
  </si>
  <si>
    <t>1. Программа обучения по специальности</t>
  </si>
  <si>
    <t>1.1 Дипломный проект (работа)</t>
  </si>
  <si>
    <t>Выполнение диломного проекта (работы) с 18 мая по 14 июня (всего 4 нед.)</t>
  </si>
  <si>
    <t>Защита дипломного проекта (работы) с 15 июня по 21 июня (всего 1 нед.)</t>
  </si>
  <si>
    <t>1.2. Выполнение демонстрационного экзамена с 22 июня по 28 июня (всего 1 нед.)</t>
  </si>
  <si>
    <t>Производственной практики</t>
  </si>
  <si>
    <t>Преддипломной практики</t>
  </si>
  <si>
    <t>Экзамены</t>
  </si>
  <si>
    <t>Общепрофессиональный цикл</t>
  </si>
  <si>
    <t>Учебная нагрузка по дисциплинам и МДК</t>
  </si>
  <si>
    <t>М.П.</t>
  </si>
  <si>
    <r>
      <t xml:space="preserve">Формы промежуточной аттестации </t>
    </r>
    <r>
      <rPr>
        <sz val="9"/>
        <rFont val="Arial Cyr"/>
        <family val="0"/>
      </rPr>
      <t>(З- зачет, ДЗ - диффкркенцированный зачет, Э - экзамен, Эм - экзамен по модулю, КЭ - квалификационный экзамен по ПМ)</t>
    </r>
  </si>
  <si>
    <t>УП.02</t>
  </si>
  <si>
    <t>Практика</t>
  </si>
  <si>
    <t xml:space="preserve">Самостоятельная  работа </t>
  </si>
  <si>
    <t>Нагрузка во взаимодействии с преподавателем</t>
  </si>
  <si>
    <t>Практики производственные и учебные</t>
  </si>
  <si>
    <t>Эм</t>
  </si>
  <si>
    <t>Объем образовательной нагрузки</t>
  </si>
  <si>
    <t>Учебная нагрузка обучающихсяакадемических часов)</t>
  </si>
  <si>
    <t>Нагрузка на дисциплины и МДК</t>
  </si>
  <si>
    <t>Зачеты</t>
  </si>
  <si>
    <t>Примерный учебный план</t>
  </si>
  <si>
    <t xml:space="preserve">                                                                                                                                                                                                                                                                                                             иииииииииииииииииииииииииииииииииииииииииииииииииииии</t>
  </si>
  <si>
    <t>Дифференцированные зачеты</t>
  </si>
  <si>
    <t>Производственная практика*</t>
  </si>
  <si>
    <t>-/3/1</t>
  </si>
  <si>
    <t>1/-/1</t>
  </si>
  <si>
    <t xml:space="preserve">Консультации по всем изучаемым дисциплинам, междисциплинарным курсам и профессиональным модулям включены в учебный план. Форма проведения консультаций, предусмотренных учебным планом - групповые, индивидуальные, письменные.  </t>
  </si>
  <si>
    <t>Порядок организации самостоятельной работы по учебным дисциплинам и междисциплинарным курсам и оценка ее результатов устанавливается рабочими программами по дисциплинам и междисциплинарным курсам. Для оценки результатов самостоятельной работы по учебным дисциплинам и междисциплинарным курсам разрабатываются комплекты оценочных средств.</t>
  </si>
  <si>
    <t>Экзамен по модулю</t>
  </si>
  <si>
    <t>ПМ.02.ЭМ</t>
  </si>
  <si>
    <t>ПМ.01.ЭМ</t>
  </si>
  <si>
    <t>ПМ.04.ЭК</t>
  </si>
  <si>
    <t>Продолжительность учебной недели - шестидневная, объем недельной образовательной нагрузки обучающихся по программе не превышает 36 академических часа и включает все виды работы во взаимодействии с преподавателем и самостоятельную учебную работу. Продолжительность занятий - 45 минут, сгруппированных парами.</t>
  </si>
  <si>
    <t>ОГСЭ.06</t>
  </si>
  <si>
    <t>Русский язык и культура речи</t>
  </si>
  <si>
    <t>6/18/15</t>
  </si>
  <si>
    <t>-/5/-</t>
  </si>
  <si>
    <t>-/7/4</t>
  </si>
  <si>
    <t>6/3/10</t>
  </si>
  <si>
    <t>2/1/7</t>
  </si>
  <si>
    <t>09.02.07 Информационные системы и программирование</t>
  </si>
  <si>
    <t>программист</t>
  </si>
  <si>
    <t>09.00.00 Информатика и вычислительная техника</t>
  </si>
  <si>
    <t>09.12.2016г.</t>
  </si>
  <si>
    <t>2021 год</t>
  </si>
  <si>
    <t>Элементы высшей математики</t>
  </si>
  <si>
    <t>Дискретная математика с элементами математической логики</t>
  </si>
  <si>
    <t>Теория вероятностей и математическая статистика</t>
  </si>
  <si>
    <t>ОП.12</t>
  </si>
  <si>
    <t>Операционные системы и среды</t>
  </si>
  <si>
    <t>Архитектура аппаратных средств</t>
  </si>
  <si>
    <t>Информационные технологии</t>
  </si>
  <si>
    <t>Основы алгоритмизации и программирования</t>
  </si>
  <si>
    <t>Правовое обеспечение профессиональной деятельности</t>
  </si>
  <si>
    <t>Экономика отрасли</t>
  </si>
  <si>
    <t>Основы проектирования баз данных</t>
  </si>
  <si>
    <t>Стандартизация, сертификация и техническое документоведение</t>
  </si>
  <si>
    <t>Численные методы</t>
  </si>
  <si>
    <t>Компьютерные сети</t>
  </si>
  <si>
    <t>Менеджмент в профессиональной деятельности</t>
  </si>
  <si>
    <t>Разработка модулей программного обеспечения для компьютерных систем</t>
  </si>
  <si>
    <t xml:space="preserve">Разработка программных модулей </t>
  </si>
  <si>
    <t>Поддержка и тестирование программных модулей</t>
  </si>
  <si>
    <t>Разработка мобильных приложений</t>
  </si>
  <si>
    <t>Системное программирование</t>
  </si>
  <si>
    <t>Осуществление интеграции программных модулей</t>
  </si>
  <si>
    <t>Технология разработки программного обеспечения</t>
  </si>
  <si>
    <t>МДК 02.02</t>
  </si>
  <si>
    <t>МДК 02.03</t>
  </si>
  <si>
    <t>Инструментальные средства разработки программного обеспечения</t>
  </si>
  <si>
    <t>Математическое моделирование</t>
  </si>
  <si>
    <t>Сопровождение и обслуживание программного обеспечения компьютерных систем</t>
  </si>
  <si>
    <t>ПМ.04</t>
  </si>
  <si>
    <t>МДК 04.01</t>
  </si>
  <si>
    <t>МДК 04.02</t>
  </si>
  <si>
    <t>Внедрение и поддержка компьютерных систем</t>
  </si>
  <si>
    <t>Обеспечение качества функционирования компьютерных систем</t>
  </si>
  <si>
    <t>УП.04</t>
  </si>
  <si>
    <t>ПП.04</t>
  </si>
  <si>
    <t>ПМ.04.ЭМ</t>
  </si>
  <si>
    <t>ПМ. 11</t>
  </si>
  <si>
    <t>Разработка, администрирование и защита баз данных</t>
  </si>
  <si>
    <t>ПМ.11</t>
  </si>
  <si>
    <t>МДК 11.01</t>
  </si>
  <si>
    <t>Технология разработки и защиты баз данных</t>
  </si>
  <si>
    <t>УП.11</t>
  </si>
  <si>
    <t>ПП.11</t>
  </si>
  <si>
    <t>-,-, Э</t>
  </si>
  <si>
    <t>УП-2нед ПП-3нед   ПД-4нед   ГИА-6н</t>
  </si>
  <si>
    <t xml:space="preserve">УП-2нед ПП-3нед      </t>
  </si>
  <si>
    <t>ТО-24н</t>
  </si>
  <si>
    <t>ТО-12н</t>
  </si>
  <si>
    <t xml:space="preserve">ТО-20н </t>
  </si>
  <si>
    <t>ТО-9н</t>
  </si>
  <si>
    <r>
      <t>Н</t>
    </r>
    <r>
      <rPr>
        <sz val="10"/>
        <rFont val="Arial Cyr"/>
        <family val="0"/>
      </rPr>
      <t>астоящий учебный план по программе подготовки специалистов среднего звена  Автономной некоммерческой профессиональной образовательной организации "Уральский промышленно-экономический техникум" разработан на основе ФГОС СПО по специальности среднего профессионального образования 09.02.07 "Информационные системы и программирование", утвервержденного приказом Министерства образования и науки Российской Федерации № 1547 от 09.12.2016г, зарегистрирован Министерством юстиции (рег.№ 44936  от 26.12.2016г.) , с учетом примерной основной образовательной программой, разработанной в 2017 году.</t>
    </r>
  </si>
  <si>
    <t>Вариативная часть ППССЗ ФГОС СПО по специальности (объем учебной нагрузки - 1248 час.) на основании решения цикловой комиссии информатики и вычислительной техники, в соответствии с характеристикой профессиональной деятельности выпускников, согласованной с работодателями, распределена следующим образом: 112 час. выделены на увеличение объема общего гуманитарного и социально-экономического цикла, в том числе добавлена дисциплина: русский язык и культура речи; 136 час. выделены на увеличение объема дисциплин математического и естественнонаучного цикла; 416 час. выделены на увеличение объема общепрофессиональных дисциплин; 584 час выделены на увеличение объема профессиональных модулей.</t>
  </si>
  <si>
    <t>Учебная и производственная практика входят в профессиональный цикл образовательной программы, проводятся в рамках профессиональных модулей и реализуются в несколько периодов. Учебная практика проводится расконцентрированно на протяжении 3, 4, 5 и 6 семестрлв. Производственная практика (по профилю специальности) и  производственная практика (преддипломная) проводятся концентрированно в 3, 4,5 и 6 семестрах.</t>
  </si>
  <si>
    <t>На проведение промежуточной аттестации в учебном плане предусмотрено 102 час. Форма промежуточной аттестации предусмотрена учебным планом. Экзамены, зачеты и дифференцированные зачеты, предусмотренные учебным планом, проводятся за счет учебного времени, отведенного на изучение дисциплины. Проведение промежуточной аттестации выполняется по мере завершения изучения дисциплины, МДК или ПМ. Экзаменационные сессии не предусмотрены. При освоении программ профессиональных модулей в последнем семестре изучения формой итоговой аттестации по модулю (промежуточной аттестацией) является экзамен по модулю, который представляет собой форму независимой оценки результатов обучения с участием работодателей. Порядок проведения промежуточной аттестации устанавливает Положение о промежуточной аттестации и Программа промежуточной аттестации.</t>
  </si>
  <si>
    <t>Для материально-технического обеспечения реализации образовательной программы образовательная организация имеет специальные помещения, представляющие собой учебные аудитрии для проведения занятий всех видов, предусмотренных образовательной программой, в том числе групповых и индивидуальных консультаций, текущего контроля и промежуточной аттестации, а также помещения для самостоятельной работы, мастерские и лаборатории, оснащенные оборудованием, техническими средствами обучения и материалами, учитывающими требования международных стандартов. Помещения для самостоятельной работы студентов оснащены компьютерной техникой с возможностью подключения к сети "Интернет" и обеспечением доступа в электронную информационно-образовательную среду образовательной организации.</t>
  </si>
  <si>
    <t>09.02.07</t>
  </si>
  <si>
    <t>Информационные системы и программирование</t>
  </si>
  <si>
    <t>Дата введения ФГОС СПО 09.12.2016г.</t>
  </si>
  <si>
    <t xml:space="preserve">09.00.00 Информатика и вычислительная </t>
  </si>
  <si>
    <t>техника</t>
  </si>
  <si>
    <t>24</t>
  </si>
  <si>
    <t>12</t>
  </si>
  <si>
    <t>9</t>
  </si>
  <si>
    <t>Иностранного языка (лингафонный);</t>
  </si>
  <si>
    <t>Математических и естественнонаучных дисциплин;</t>
  </si>
  <si>
    <t>Программирования и баз данных</t>
  </si>
  <si>
    <t>Программного обеспечения и сопровождения компьютерных систем;</t>
  </si>
  <si>
    <t>Спортивный зал;</t>
  </si>
  <si>
    <t>Стрелковый тир (электронный)</t>
  </si>
  <si>
    <t>Гуманитарных, социально-экономических и правовых дисциплин;</t>
  </si>
  <si>
    <t>Информатики;</t>
  </si>
  <si>
    <t>Охраны труда, экологии и безопасности жизнедеятельности;</t>
  </si>
  <si>
    <t>Общетехнических дисциплин: инженерной графики, технической механики, метрологии, стандартизации, материаловедения.</t>
  </si>
  <si>
    <t xml:space="preserve">Вычислительной техники; </t>
  </si>
  <si>
    <t>Архитектуры персонального компьютера и периферийных устройств;</t>
  </si>
  <si>
    <t>Открытая спортивная площадка;</t>
  </si>
  <si>
    <t>4 курс</t>
  </si>
  <si>
    <t>Обязательная часть по ФГОС</t>
  </si>
  <si>
    <t>О.00</t>
  </si>
  <si>
    <t>Общеобразовательные учебные  дисциплины</t>
  </si>
  <si>
    <t>-/9/3</t>
  </si>
  <si>
    <t>ОУД</t>
  </si>
  <si>
    <t>Базовые дисциплины</t>
  </si>
  <si>
    <t>-/9/1</t>
  </si>
  <si>
    <t>Общие</t>
  </si>
  <si>
    <t>ОУД.01</t>
  </si>
  <si>
    <t xml:space="preserve">Русский язык </t>
  </si>
  <si>
    <t>-,Э</t>
  </si>
  <si>
    <t>ОУД.02</t>
  </si>
  <si>
    <t>Литература</t>
  </si>
  <si>
    <t>-,ДЗ</t>
  </si>
  <si>
    <t>ОУД.03</t>
  </si>
  <si>
    <t>Иностранный язык</t>
  </si>
  <si>
    <t>ОУД.04</t>
  </si>
  <si>
    <t>ОУД.05</t>
  </si>
  <si>
    <t>Астрономия</t>
  </si>
  <si>
    <t>ОУД.06</t>
  </si>
  <si>
    <t>ОУД.07</t>
  </si>
  <si>
    <t>Основы безопасности жизнедеятельности</t>
  </si>
  <si>
    <t>По выбору из обязательных предметных областей</t>
  </si>
  <si>
    <t>ОУД.08</t>
  </si>
  <si>
    <t>Родная литература</t>
  </si>
  <si>
    <t>ОУД.09</t>
  </si>
  <si>
    <t>Обществознание</t>
  </si>
  <si>
    <t>Профильные дисциплины</t>
  </si>
  <si>
    <t>-/'1/2</t>
  </si>
  <si>
    <t>ОУД.10</t>
  </si>
  <si>
    <t xml:space="preserve">Математика </t>
  </si>
  <si>
    <t>ОУД.11</t>
  </si>
  <si>
    <t>ОУД.12</t>
  </si>
  <si>
    <t>Физика</t>
  </si>
  <si>
    <t>6/27/18</t>
  </si>
  <si>
    <t>3г. 10мес.</t>
  </si>
  <si>
    <t>основного общего образования</t>
  </si>
  <si>
    <t>Общеобразовательный цикл основной профессиолнальной образовательной программы подготовки специалистов среднего звена формируется в соответствии с ФГОС среднего общего образования, утвержденного приказом Минобразования от 17.05.2012г № 413, приказом Министерства просвещения РФ от 28 августа 2020г.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методическими рекомендациями Министерства просвещения РФ  от 14 апреля 2021 года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t>
  </si>
  <si>
    <t>IV</t>
  </si>
  <si>
    <t>31.05.2021г.</t>
  </si>
  <si>
    <t>31.05.2021года</t>
  </si>
  <si>
    <t>Информатика,</t>
  </si>
  <si>
    <t>курсовые работы (проекты)/индивидуальные проекты</t>
  </si>
  <si>
    <t>индивидуальный проект*</t>
  </si>
  <si>
    <t>* - комплексный индивидуальный проект по двум дисциплинам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</si>
</sst>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hh:mm:ss\ AM/PM"/>
    <numFmt numFmtId="167" formatCode="0_ ;[Red]\-0\ "/>
    <numFmt numFmtId="168" formatCode="dd/mm/yy;@"/>
    <numFmt numFmtId="169" formatCode="0;[Red]0"/>
    <numFmt numFmtId="170" formatCode="_-* #,##0.00&quot;р.&quot;_-;\-* #,##0.00&quot;р.&quot;_-;_-* \-??&quot;р.&quot;_-;_-@_-"/>
    <numFmt numFmtId="171" formatCode="0.0;[Red]0.0"/>
    <numFmt numFmtId="172" formatCode="mmmm\ d\,\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2">
    <font>
      <sz val="10"/>
      <name val="Arial Cyr"/>
      <family val="0"/>
    </font>
    <font>
      <sz val="8"/>
      <name val="Arial Cyr"/>
      <family val="0"/>
    </font>
    <font>
      <b/>
      <sz val="10"/>
      <name val="Arial Cyr"/>
      <family val="0"/>
    </font>
    <font>
      <b/>
      <i/>
      <sz val="10"/>
      <name val="Arial Cyr"/>
      <family val="0"/>
    </font>
    <font>
      <i/>
      <sz val="10"/>
      <name val="Arial Cyr"/>
      <family val="0"/>
    </font>
    <font>
      <sz val="10"/>
      <color indexed="8"/>
      <name val="Arial Cyr"/>
      <family val="2"/>
    </font>
    <font>
      <sz val="10"/>
      <name val="Times New Roman Cyr"/>
      <family val="1"/>
    </font>
    <font>
      <sz val="10"/>
      <name val="Symbol"/>
      <family val="1"/>
    </font>
    <font>
      <sz val="10"/>
      <color indexed="8"/>
      <name val="Symbol"/>
      <family val="1"/>
    </font>
    <font>
      <b/>
      <sz val="12"/>
      <name val="Times New Roman Cyr"/>
      <family val="0"/>
    </font>
    <font>
      <sz val="10"/>
      <name val="Times New Roman"/>
      <family val="1"/>
    </font>
    <font>
      <i/>
      <sz val="10"/>
      <name val="Times New Roman"/>
      <family val="1"/>
    </font>
    <font>
      <b/>
      <i/>
      <sz val="10"/>
      <name val="Times New Roman"/>
      <family val="1"/>
    </font>
    <font>
      <b/>
      <sz val="10"/>
      <name val="Times New Roman"/>
      <family val="1"/>
    </font>
    <font>
      <sz val="10"/>
      <color indexed="10"/>
      <name val="Arial Cyr"/>
      <family val="2"/>
    </font>
    <font>
      <sz val="9"/>
      <name val="Arial Cyr"/>
      <family val="2"/>
    </font>
    <font>
      <sz val="9"/>
      <color indexed="8"/>
      <name val="Arial Cyr"/>
      <family val="2"/>
    </font>
    <font>
      <b/>
      <sz val="12"/>
      <name val="Arial Cyr"/>
      <family val="0"/>
    </font>
    <font>
      <sz val="12"/>
      <name val="Arial Cyr"/>
      <family val="2"/>
    </font>
    <font>
      <sz val="12"/>
      <color indexed="9"/>
      <name val="Arial Cyr"/>
      <family val="2"/>
    </font>
    <font>
      <sz val="14"/>
      <name val="Times New Roman"/>
      <family val="1"/>
    </font>
    <font>
      <b/>
      <sz val="10"/>
      <color indexed="8"/>
      <name val="Arial Cyr"/>
      <family val="0"/>
    </font>
    <font>
      <u val="single"/>
      <sz val="7.5"/>
      <color indexed="12"/>
      <name val="Arial Cyr"/>
      <family val="0"/>
    </font>
    <font>
      <u val="single"/>
      <sz val="7.5"/>
      <color indexed="36"/>
      <name val="Arial Cyr"/>
      <family val="0"/>
    </font>
    <font>
      <sz val="14"/>
      <name val="Arial Cyr"/>
      <family val="2"/>
    </font>
    <font>
      <b/>
      <sz val="14"/>
      <name val="Times New Roman"/>
      <family val="1"/>
    </font>
    <font>
      <b/>
      <sz val="9"/>
      <name val="Arial Cyr"/>
      <family val="0"/>
    </font>
    <font>
      <b/>
      <sz val="10"/>
      <name val="Times New Roman Cyr"/>
      <family val="1"/>
    </font>
    <font>
      <b/>
      <i/>
      <sz val="10"/>
      <color indexed="8"/>
      <name val="Arial Cyr"/>
      <family val="0"/>
    </font>
    <font>
      <b/>
      <i/>
      <sz val="14"/>
      <name val="Times New Roman"/>
      <family val="1"/>
    </font>
    <font>
      <i/>
      <sz val="14"/>
      <name val="Times New Roman"/>
      <family val="1"/>
    </font>
    <font>
      <sz val="12"/>
      <name val="Times New Roman Cyr"/>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Cambria Math"/>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12"/>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3" tint="0.7999799847602844"/>
        <bgColor indexed="64"/>
      </patternFill>
    </fill>
    <fill>
      <patternFill patternType="solid">
        <fgColor rgb="FFCC99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1" borderId="0" applyNumberFormat="0" applyBorder="0" applyAlignment="0" applyProtection="0"/>
  </cellStyleXfs>
  <cellXfs count="47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left"/>
    </xf>
    <xf numFmtId="0" fontId="0" fillId="0" borderId="11" xfId="0"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0" fillId="0" borderId="0" xfId="0" applyFill="1" applyAlignment="1">
      <alignment/>
    </xf>
    <xf numFmtId="0" fontId="0" fillId="0" borderId="0" xfId="0" applyAlignment="1">
      <alignment horizontal="center"/>
    </xf>
    <xf numFmtId="1" fontId="0"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0" fontId="0" fillId="0" borderId="12" xfId="0" applyBorder="1" applyAlignment="1">
      <alignment horizontal="center"/>
    </xf>
    <xf numFmtId="0" fontId="0" fillId="0" borderId="0" xfId="0" applyFont="1" applyFill="1" applyAlignment="1" applyProtection="1">
      <alignment/>
      <protection hidden="1"/>
    </xf>
    <xf numFmtId="49" fontId="2" fillId="0" borderId="0" xfId="0" applyNumberFormat="1" applyFont="1" applyFill="1" applyAlignment="1" applyProtection="1">
      <alignment/>
      <protection hidden="1"/>
    </xf>
    <xf numFmtId="49" fontId="0" fillId="0" borderId="13" xfId="0" applyNumberFormat="1" applyFont="1" applyFill="1" applyBorder="1" applyAlignment="1" applyProtection="1">
      <alignment/>
      <protection hidden="1"/>
    </xf>
    <xf numFmtId="49" fontId="5" fillId="0" borderId="13" xfId="0" applyNumberFormat="1" applyFont="1" applyFill="1" applyBorder="1" applyAlignment="1" applyProtection="1">
      <alignment horizontal="center"/>
      <protection hidden="1"/>
    </xf>
    <xf numFmtId="49" fontId="7" fillId="0" borderId="13" xfId="0" applyNumberFormat="1" applyFont="1" applyFill="1" applyBorder="1" applyAlignment="1" applyProtection="1">
      <alignment horizontal="center"/>
      <protection hidden="1"/>
    </xf>
    <xf numFmtId="0" fontId="7" fillId="0" borderId="0" xfId="0" applyFont="1" applyFill="1" applyAlignment="1" applyProtection="1">
      <alignment/>
      <protection hidden="1"/>
    </xf>
    <xf numFmtId="0" fontId="0" fillId="0" borderId="0" xfId="0"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protection/>
    </xf>
    <xf numFmtId="0" fontId="1" fillId="0" borderId="0" xfId="0" applyFont="1" applyFill="1" applyBorder="1" applyAlignment="1" applyProtection="1">
      <alignment horizontal="justify" vertical="center" wrapText="1"/>
      <protection/>
    </xf>
    <xf numFmtId="0" fontId="1" fillId="0" borderId="0" xfId="0" applyFont="1" applyFill="1" applyBorder="1" applyAlignment="1" applyProtection="1">
      <alignment horizontal="left" vertical="center" wrapText="1"/>
      <protection/>
    </xf>
    <xf numFmtId="0" fontId="10" fillId="0" borderId="0" xfId="0" applyFont="1" applyFill="1" applyAlignment="1" applyProtection="1">
      <alignment/>
      <protection hidden="1"/>
    </xf>
    <xf numFmtId="0" fontId="10" fillId="0" borderId="0" xfId="0" applyFont="1" applyFill="1" applyAlignment="1" applyProtection="1">
      <alignment/>
      <protection hidden="1"/>
    </xf>
    <xf numFmtId="0" fontId="10" fillId="0" borderId="0" xfId="0" applyFont="1" applyAlignment="1">
      <alignment/>
    </xf>
    <xf numFmtId="0" fontId="10" fillId="0" borderId="0" xfId="0" applyFont="1" applyFill="1" applyAlignment="1">
      <alignment/>
    </xf>
    <xf numFmtId="0" fontId="11" fillId="0" borderId="0" xfId="0" applyFont="1" applyFill="1" applyBorder="1" applyAlignment="1" applyProtection="1">
      <alignment/>
      <protection hidden="1"/>
    </xf>
    <xf numFmtId="0" fontId="13" fillId="0" borderId="0" xfId="0" applyFont="1" applyFill="1" applyBorder="1" applyAlignment="1" applyProtection="1">
      <alignment horizontal="left" vertical="center"/>
      <protection hidden="1"/>
    </xf>
    <xf numFmtId="0" fontId="13" fillId="0" borderId="0" xfId="0" applyFont="1" applyFill="1" applyAlignment="1" applyProtection="1">
      <alignment horizontal="center" vertical="center"/>
      <protection hidden="1"/>
    </xf>
    <xf numFmtId="49" fontId="13"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center"/>
      <protection hidden="1"/>
    </xf>
    <xf numFmtId="1" fontId="11" fillId="0" borderId="0" xfId="0" applyNumberFormat="1" applyFont="1" applyFill="1" applyAlignment="1" applyProtection="1">
      <alignment vertical="center"/>
      <protection hidden="1"/>
    </xf>
    <xf numFmtId="167" fontId="11" fillId="0" borderId="0" xfId="0" applyNumberFormat="1" applyFont="1" applyFill="1" applyAlignment="1" applyProtection="1">
      <alignment horizontal="center"/>
      <protection hidden="1"/>
    </xf>
    <xf numFmtId="0" fontId="13" fillId="0" borderId="0" xfId="0" applyFont="1" applyFill="1" applyAlignment="1" applyProtection="1">
      <alignment horizontal="left" vertical="center"/>
      <protection hidden="1"/>
    </xf>
    <xf numFmtId="49" fontId="13" fillId="0" borderId="0" xfId="0" applyNumberFormat="1" applyFont="1" applyFill="1" applyAlignment="1" applyProtection="1">
      <alignment horizontal="left"/>
      <protection hidden="1"/>
    </xf>
    <xf numFmtId="1" fontId="13" fillId="0" borderId="0" xfId="0" applyNumberFormat="1" applyFont="1" applyFill="1" applyAlignment="1" applyProtection="1">
      <alignment horizontal="left"/>
      <protection/>
    </xf>
    <xf numFmtId="49" fontId="10" fillId="0" borderId="0" xfId="0" applyNumberFormat="1" applyFont="1" applyFill="1" applyAlignment="1" applyProtection="1">
      <alignment/>
      <protection hidden="1"/>
    </xf>
    <xf numFmtId="0" fontId="10"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top" wrapText="1"/>
      <protection/>
    </xf>
    <xf numFmtId="49" fontId="10" fillId="0" borderId="0" xfId="0" applyNumberFormat="1" applyFont="1" applyFill="1" applyAlignment="1" applyProtection="1">
      <alignment horizontal="left" vertical="center"/>
      <protection hidden="1"/>
    </xf>
    <xf numFmtId="49" fontId="13" fillId="0" borderId="0" xfId="0" applyNumberFormat="1" applyFont="1" applyFill="1" applyAlignment="1" applyProtection="1">
      <alignment horizontal="center" vertical="center"/>
      <protection hidden="1"/>
    </xf>
    <xf numFmtId="0" fontId="2" fillId="0" borderId="0" xfId="0" applyFont="1" applyFill="1" applyAlignment="1" applyProtection="1">
      <alignment/>
      <protection hidden="1"/>
    </xf>
    <xf numFmtId="49" fontId="0" fillId="0" borderId="10" xfId="0" applyNumberFormat="1" applyFont="1" applyFill="1" applyBorder="1" applyAlignment="1" applyProtection="1">
      <alignment horizontal="center" vertical="center" shrinkToFit="1"/>
      <protection hidden="1"/>
    </xf>
    <xf numFmtId="49" fontId="0" fillId="0" borderId="14" xfId="0" applyNumberFormat="1" applyFont="1" applyFill="1" applyBorder="1" applyAlignment="1" applyProtection="1">
      <alignment horizontal="center" vertical="center" shrinkToFit="1"/>
      <protection hidden="1"/>
    </xf>
    <xf numFmtId="0" fontId="14" fillId="0" borderId="0" xfId="0" applyNumberFormat="1" applyFont="1" applyFill="1" applyAlignment="1" applyProtection="1">
      <alignment/>
      <protection hidden="1"/>
    </xf>
    <xf numFmtId="0" fontId="0" fillId="0" borderId="10" xfId="0" applyFill="1" applyBorder="1" applyAlignment="1">
      <alignment vertical="top"/>
    </xf>
    <xf numFmtId="1" fontId="0" fillId="0" borderId="10" xfId="0" applyNumberFormat="1" applyFill="1" applyBorder="1" applyAlignment="1">
      <alignment horizontal="center"/>
    </xf>
    <xf numFmtId="0" fontId="18" fillId="0" borderId="0" xfId="0" applyFont="1" applyFill="1" applyAlignment="1">
      <alignment/>
    </xf>
    <xf numFmtId="0" fontId="17" fillId="0" borderId="0" xfId="0" applyFont="1" applyFill="1" applyAlignment="1">
      <alignment/>
    </xf>
    <xf numFmtId="0" fontId="18" fillId="0" borderId="10" xfId="0" applyFont="1" applyFill="1" applyBorder="1" applyAlignment="1">
      <alignment horizontal="center"/>
    </xf>
    <xf numFmtId="0" fontId="17" fillId="0" borderId="0" xfId="0" applyFont="1" applyAlignment="1">
      <alignment/>
    </xf>
    <xf numFmtId="0" fontId="0" fillId="32" borderId="10" xfId="0" applyFill="1" applyBorder="1" applyAlignment="1">
      <alignment/>
    </xf>
    <xf numFmtId="0" fontId="0" fillId="32" borderId="10" xfId="0" applyFont="1" applyFill="1" applyBorder="1" applyAlignment="1">
      <alignment horizontal="center"/>
    </xf>
    <xf numFmtId="164" fontId="0" fillId="0" borderId="0" xfId="0" applyNumberFormat="1" applyAlignment="1">
      <alignment/>
    </xf>
    <xf numFmtId="1" fontId="18" fillId="0" borderId="10" xfId="0" applyNumberFormat="1" applyFont="1" applyFill="1" applyBorder="1" applyAlignment="1">
      <alignment horizontal="center"/>
    </xf>
    <xf numFmtId="0" fontId="0" fillId="0" borderId="0" xfId="0" applyAlignment="1">
      <alignment/>
    </xf>
    <xf numFmtId="0" fontId="13" fillId="0" borderId="0" xfId="0" applyNumberFormat="1" applyFont="1" applyFill="1" applyBorder="1" applyAlignment="1" applyProtection="1">
      <alignment horizontal="center"/>
      <protection hidden="1"/>
    </xf>
    <xf numFmtId="0" fontId="2" fillId="0" borderId="0" xfId="0" applyFont="1" applyFill="1" applyAlignment="1" applyProtection="1">
      <alignment/>
      <protection/>
    </xf>
    <xf numFmtId="0" fontId="27" fillId="0" borderId="0" xfId="0" applyFont="1" applyAlignment="1">
      <alignment/>
    </xf>
    <xf numFmtId="0" fontId="27" fillId="0" borderId="0" xfId="0" applyFont="1" applyAlignment="1">
      <alignment horizontal="left"/>
    </xf>
    <xf numFmtId="166" fontId="10" fillId="0" borderId="0" xfId="0" applyNumberFormat="1" applyFont="1" applyFill="1" applyBorder="1" applyAlignment="1" applyProtection="1">
      <alignment horizontal="center" vertical="center"/>
      <protection/>
    </xf>
    <xf numFmtId="0" fontId="27" fillId="0" borderId="0" xfId="0" applyFont="1" applyAlignment="1">
      <alignment/>
    </xf>
    <xf numFmtId="0" fontId="27" fillId="0" borderId="0" xfId="0" applyFont="1" applyAlignment="1">
      <alignment horizontal="left" vertical="center"/>
    </xf>
    <xf numFmtId="0" fontId="6" fillId="0" borderId="0" xfId="0" applyFont="1" applyAlignment="1">
      <alignment horizontal="left"/>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textRotation="90"/>
      <protection hidden="1"/>
    </xf>
    <xf numFmtId="1" fontId="0" fillId="0" borderId="0" xfId="0" applyNumberFormat="1" applyFont="1" applyFill="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shrinkToFit="1"/>
      <protection hidden="1"/>
    </xf>
    <xf numFmtId="0" fontId="0" fillId="0" borderId="15" xfId="0" applyFont="1" applyFill="1" applyBorder="1" applyAlignment="1" applyProtection="1">
      <alignment/>
      <protection hidden="1"/>
    </xf>
    <xf numFmtId="49" fontId="0" fillId="0" borderId="0" xfId="0" applyNumberFormat="1" applyFont="1" applyFill="1" applyAlignment="1" applyProtection="1">
      <alignment/>
      <protection hidden="1"/>
    </xf>
    <xf numFmtId="49" fontId="0" fillId="0" borderId="0" xfId="0" applyNumberFormat="1" applyFont="1" applyFill="1" applyAlignment="1" applyProtection="1">
      <alignment vertical="top" wrapText="1"/>
      <protection hidden="1"/>
    </xf>
    <xf numFmtId="49" fontId="0" fillId="0" borderId="0" xfId="0" applyNumberFormat="1" applyFont="1" applyFill="1" applyAlignment="1" applyProtection="1">
      <alignment/>
      <protection hidden="1"/>
    </xf>
    <xf numFmtId="49" fontId="0" fillId="0" borderId="0" xfId="0" applyNumberFormat="1" applyFont="1" applyFill="1" applyAlignment="1" applyProtection="1">
      <alignment horizontal="left" indent="1"/>
      <protection hidden="1"/>
    </xf>
    <xf numFmtId="49" fontId="0" fillId="0" borderId="0" xfId="0" applyNumberFormat="1" applyFont="1" applyFill="1" applyAlignment="1" applyProtection="1">
      <alignment horizontal="left" vertical="top" wrapText="1" indent="1"/>
      <protection/>
    </xf>
    <xf numFmtId="49" fontId="0" fillId="0" borderId="13" xfId="0" applyNumberFormat="1" applyFont="1" applyFill="1" applyBorder="1" applyAlignment="1" applyProtection="1">
      <alignment horizontal="center"/>
      <protection hidden="1"/>
    </xf>
    <xf numFmtId="49" fontId="0" fillId="0" borderId="0" xfId="43" applyNumberFormat="1" applyFont="1" applyFill="1" applyAlignment="1" applyProtection="1">
      <alignment horizontal="left" vertical="top" indent="1"/>
      <protection/>
    </xf>
    <xf numFmtId="49" fontId="0" fillId="0" borderId="0" xfId="0" applyNumberFormat="1" applyFont="1" applyFill="1" applyAlignment="1" applyProtection="1">
      <alignment horizontal="left" vertical="top" wrapText="1" indent="1"/>
      <protection hidden="1"/>
    </xf>
    <xf numFmtId="0" fontId="0" fillId="0" borderId="13" xfId="0" applyFont="1" applyFill="1" applyBorder="1" applyAlignment="1" applyProtection="1">
      <alignment horizontal="center"/>
      <protection hidden="1"/>
    </xf>
    <xf numFmtId="49" fontId="0" fillId="0" borderId="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center"/>
      <protection hidden="1"/>
    </xf>
    <xf numFmtId="49" fontId="0" fillId="0" borderId="0" xfId="0" applyNumberFormat="1" applyFont="1" applyFill="1" applyBorder="1" applyAlignment="1" applyProtection="1">
      <alignment vertical="top" wrapText="1"/>
      <protection hidden="1"/>
    </xf>
    <xf numFmtId="0" fontId="0" fillId="0" borderId="0" xfId="0" applyFont="1" applyFill="1" applyBorder="1" applyAlignment="1" applyProtection="1">
      <alignment horizontal="center"/>
      <protection hidden="1"/>
    </xf>
    <xf numFmtId="49" fontId="0" fillId="0" borderId="0" xfId="43" applyNumberFormat="1" applyFont="1" applyFill="1" applyAlignment="1" applyProtection="1">
      <alignment vertical="top" wrapText="1"/>
      <protection/>
    </xf>
    <xf numFmtId="0" fontId="0" fillId="0" borderId="0" xfId="0" applyFont="1" applyFill="1" applyBorder="1" applyAlignment="1" applyProtection="1">
      <alignment/>
      <protection hidden="1"/>
    </xf>
    <xf numFmtId="0" fontId="1" fillId="0" borderId="11" xfId="0" applyFont="1" applyFill="1" applyBorder="1" applyAlignment="1">
      <alignment horizontal="center"/>
    </xf>
    <xf numFmtId="0" fontId="1" fillId="0" borderId="12" xfId="0" applyFont="1" applyFill="1" applyBorder="1" applyAlignment="1">
      <alignment horizontal="center" vertical="top"/>
    </xf>
    <xf numFmtId="0" fontId="1" fillId="0" borderId="12" xfId="0" applyFont="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xf>
    <xf numFmtId="0" fontId="26" fillId="0" borderId="12" xfId="0" applyFont="1" applyBorder="1" applyAlignment="1">
      <alignment horizontal="center" wrapText="1"/>
    </xf>
    <xf numFmtId="0" fontId="2" fillId="32" borderId="10" xfId="0" applyFont="1" applyFill="1" applyBorder="1" applyAlignment="1">
      <alignment horizontal="left"/>
    </xf>
    <xf numFmtId="0" fontId="2" fillId="32" borderId="10" xfId="0" applyFont="1" applyFill="1" applyBorder="1" applyAlignment="1">
      <alignment/>
    </xf>
    <xf numFmtId="0" fontId="3" fillId="32" borderId="10" xfId="0" applyFont="1" applyFill="1" applyBorder="1" applyAlignment="1">
      <alignment horizontal="center"/>
    </xf>
    <xf numFmtId="1" fontId="3" fillId="32" borderId="10" xfId="0" applyNumberFormat="1" applyFont="1" applyFill="1" applyBorder="1" applyAlignment="1">
      <alignment horizontal="center"/>
    </xf>
    <xf numFmtId="0" fontId="4" fillId="32" borderId="10" xfId="0" applyFont="1" applyFill="1" applyBorder="1" applyAlignment="1">
      <alignment/>
    </xf>
    <xf numFmtId="0" fontId="0" fillId="33" borderId="10" xfId="0" applyFill="1" applyBorder="1" applyAlignment="1">
      <alignment vertical="top"/>
    </xf>
    <xf numFmtId="0" fontId="0" fillId="33" borderId="10" xfId="0" applyFill="1" applyBorder="1" applyAlignment="1">
      <alignment horizontal="center"/>
    </xf>
    <xf numFmtId="0" fontId="0" fillId="33" borderId="10" xfId="0" applyFill="1" applyBorder="1" applyAlignment="1">
      <alignment/>
    </xf>
    <xf numFmtId="0" fontId="0" fillId="0" borderId="0" xfId="0" applyFill="1" applyAlignment="1" applyProtection="1">
      <alignment horizontal="center" vertical="top"/>
      <protection/>
    </xf>
    <xf numFmtId="0" fontId="0" fillId="0" borderId="0" xfId="0" applyFont="1" applyFill="1" applyAlignment="1" applyProtection="1">
      <alignment/>
      <protection/>
    </xf>
    <xf numFmtId="0" fontId="10" fillId="0" borderId="0" xfId="0" applyFont="1" applyFill="1" applyBorder="1" applyAlignment="1" applyProtection="1">
      <alignment horizontal="left" vertical="center"/>
      <protection hidden="1"/>
    </xf>
    <xf numFmtId="0" fontId="13" fillId="0" borderId="0" xfId="0" applyFont="1" applyFill="1" applyAlignment="1" applyProtection="1">
      <alignment/>
      <protection hidden="1"/>
    </xf>
    <xf numFmtId="0" fontId="1" fillId="0" borderId="12" xfId="0" applyFont="1" applyFill="1" applyBorder="1" applyAlignment="1">
      <alignment horizontal="center" vertical="top" wrapText="1"/>
    </xf>
    <xf numFmtId="0" fontId="24" fillId="0" borderId="0" xfId="53" applyFont="1" applyFill="1">
      <alignment/>
      <protection/>
    </xf>
    <xf numFmtId="49" fontId="29" fillId="0" borderId="0" xfId="53" applyNumberFormat="1" applyFont="1" applyFill="1" applyAlignment="1" applyProtection="1">
      <alignment vertical="center" shrinkToFit="1"/>
      <protection hidden="1"/>
    </xf>
    <xf numFmtId="0" fontId="0" fillId="0" borderId="0" xfId="53" applyFill="1">
      <alignment/>
      <protection/>
    </xf>
    <xf numFmtId="0" fontId="20" fillId="0" borderId="0" xfId="53" applyFont="1" applyFill="1" applyProtection="1">
      <alignment/>
      <protection hidden="1"/>
    </xf>
    <xf numFmtId="0" fontId="20" fillId="0" borderId="0" xfId="53" applyFont="1" applyFill="1" applyAlignment="1" applyProtection="1">
      <alignment horizontal="left"/>
      <protection hidden="1"/>
    </xf>
    <xf numFmtId="0" fontId="20" fillId="0" borderId="0" xfId="53" applyFont="1" applyFill="1" applyAlignment="1" applyProtection="1">
      <alignment horizontal="center"/>
      <protection hidden="1"/>
    </xf>
    <xf numFmtId="0" fontId="29" fillId="0" borderId="0" xfId="53" applyFont="1" applyFill="1" applyAlignment="1" applyProtection="1">
      <alignment horizontal="center"/>
      <protection hidden="1"/>
    </xf>
    <xf numFmtId="0" fontId="30" fillId="0" borderId="0" xfId="53" applyFont="1" applyFill="1" applyAlignment="1" applyProtection="1">
      <alignment horizontal="center"/>
      <protection hidden="1"/>
    </xf>
    <xf numFmtId="0" fontId="30" fillId="0" borderId="0" xfId="53" applyFont="1" applyFill="1" applyAlignment="1" applyProtection="1">
      <alignment horizontal="left"/>
      <protection hidden="1"/>
    </xf>
    <xf numFmtId="0" fontId="20" fillId="0" borderId="0" xfId="53" applyFont="1" applyFill="1" applyAlignment="1" applyProtection="1">
      <alignment/>
      <protection hidden="1"/>
    </xf>
    <xf numFmtId="0" fontId="20" fillId="0" borderId="0" xfId="53" applyFont="1" applyFill="1" applyAlignment="1">
      <alignment/>
      <protection/>
    </xf>
    <xf numFmtId="0" fontId="25" fillId="0" borderId="0" xfId="53" applyFont="1" applyFill="1" applyBorder="1" applyAlignment="1" applyProtection="1">
      <alignment horizontal="center"/>
      <protection hidden="1"/>
    </xf>
    <xf numFmtId="0" fontId="30" fillId="0" borderId="0" xfId="53" applyFont="1" applyFill="1" applyBorder="1" applyAlignment="1" applyProtection="1">
      <alignment/>
      <protection hidden="1"/>
    </xf>
    <xf numFmtId="0" fontId="20" fillId="0" borderId="0" xfId="53" applyFont="1" applyAlignment="1">
      <alignment horizontal="center"/>
      <protection/>
    </xf>
    <xf numFmtId="0" fontId="24" fillId="0" borderId="0" xfId="53" applyFont="1" applyAlignment="1">
      <alignment horizontal="center"/>
      <protection/>
    </xf>
    <xf numFmtId="0" fontId="25" fillId="0" borderId="0" xfId="53" applyFont="1" applyFill="1" applyBorder="1" applyAlignment="1" applyProtection="1">
      <alignment horizontal="left" vertical="center"/>
      <protection hidden="1"/>
    </xf>
    <xf numFmtId="0" fontId="20" fillId="0" borderId="0" xfId="53" applyFont="1" applyFill="1" applyAlignment="1" applyProtection="1">
      <alignment horizontal="left" vertical="center"/>
      <protection hidden="1"/>
    </xf>
    <xf numFmtId="0" fontId="20" fillId="0" borderId="0" xfId="53" applyFont="1" applyFill="1" applyBorder="1" applyAlignment="1" applyProtection="1">
      <alignment horizontal="left" vertical="top" wrapText="1"/>
      <protection/>
    </xf>
    <xf numFmtId="0" fontId="20" fillId="0" borderId="0" xfId="53" applyFont="1" applyFill="1" applyBorder="1" applyAlignment="1" applyProtection="1">
      <alignment horizontal="left" vertical="center"/>
      <protection hidden="1"/>
    </xf>
    <xf numFmtId="49" fontId="20" fillId="0" borderId="0" xfId="53" applyNumberFormat="1" applyFont="1" applyFill="1" applyBorder="1" applyAlignment="1" applyProtection="1">
      <alignment horizontal="left" vertical="center"/>
      <protection/>
    </xf>
    <xf numFmtId="0" fontId="20" fillId="0" borderId="0" xfId="53" applyFont="1" applyFill="1" applyBorder="1" applyProtection="1">
      <alignment/>
      <protection hidden="1"/>
    </xf>
    <xf numFmtId="0" fontId="20" fillId="0" borderId="0" xfId="53" applyFont="1" applyFill="1" applyBorder="1" applyAlignment="1" applyProtection="1">
      <alignment vertical="center"/>
      <protection hidden="1"/>
    </xf>
    <xf numFmtId="49" fontId="24" fillId="0" borderId="0" xfId="53" applyNumberFormat="1" applyFont="1" applyFill="1" applyBorder="1" applyAlignment="1" applyProtection="1">
      <alignment vertical="center"/>
      <protection/>
    </xf>
    <xf numFmtId="0" fontId="25" fillId="0" borderId="0" xfId="53" applyFont="1" applyFill="1" applyBorder="1" applyAlignment="1" applyProtection="1">
      <alignment horizontal="center" vertical="center"/>
      <protection hidden="1"/>
    </xf>
    <xf numFmtId="49" fontId="25" fillId="0" borderId="0" xfId="53" applyNumberFormat="1" applyFont="1" applyFill="1" applyBorder="1" applyAlignment="1" applyProtection="1">
      <alignment horizontal="left" vertical="top" wrapText="1"/>
      <protection/>
    </xf>
    <xf numFmtId="49" fontId="20" fillId="0" borderId="0" xfId="53" applyNumberFormat="1" applyFont="1" applyFill="1" applyBorder="1" applyAlignment="1" applyProtection="1">
      <alignment horizontal="left" vertical="top" wrapText="1"/>
      <protection/>
    </xf>
    <xf numFmtId="0" fontId="30" fillId="0" borderId="0" xfId="53" applyFont="1" applyFill="1" applyBorder="1" applyAlignment="1" applyProtection="1">
      <alignment horizontal="left" vertical="center"/>
      <protection hidden="1"/>
    </xf>
    <xf numFmtId="0" fontId="20" fillId="0" borderId="0" xfId="53" applyFont="1" applyFill="1" applyBorder="1" applyAlignment="1" applyProtection="1">
      <alignment/>
      <protection hidden="1"/>
    </xf>
    <xf numFmtId="0" fontId="20" fillId="0" borderId="0" xfId="53" applyFont="1" applyAlignment="1">
      <alignment/>
      <protection/>
    </xf>
    <xf numFmtId="49" fontId="20" fillId="0" borderId="0" xfId="53" applyNumberFormat="1" applyFont="1" applyFill="1" applyBorder="1" applyAlignment="1" applyProtection="1">
      <alignment vertical="center"/>
      <protection/>
    </xf>
    <xf numFmtId="49" fontId="20" fillId="0" borderId="0" xfId="53" applyNumberFormat="1" applyFont="1" applyFill="1" applyAlignment="1" applyProtection="1">
      <alignment horizontal="left"/>
      <protection hidden="1"/>
    </xf>
    <xf numFmtId="1" fontId="25" fillId="0" borderId="0" xfId="53" applyNumberFormat="1" applyFont="1" applyFill="1" applyAlignment="1" applyProtection="1">
      <alignment horizontal="left"/>
      <protection/>
    </xf>
    <xf numFmtId="49" fontId="13" fillId="0" borderId="0" xfId="53" applyNumberFormat="1" applyFont="1" applyFill="1" applyBorder="1" applyAlignment="1" applyProtection="1">
      <alignment horizontal="left" vertical="top" wrapText="1"/>
      <protection/>
    </xf>
    <xf numFmtId="49" fontId="20" fillId="0" borderId="0" xfId="53" applyNumberFormat="1" applyFont="1" applyFill="1" applyAlignment="1" applyProtection="1">
      <alignment/>
      <protection hidden="1"/>
    </xf>
    <xf numFmtId="49" fontId="20" fillId="0" borderId="0" xfId="53" applyNumberFormat="1" applyFont="1" applyFill="1" applyBorder="1" applyAlignment="1" applyProtection="1">
      <alignment/>
      <protection hidden="1"/>
    </xf>
    <xf numFmtId="49" fontId="20" fillId="0" borderId="0" xfId="53" applyNumberFormat="1" applyFont="1" applyFill="1" applyBorder="1" applyAlignment="1" applyProtection="1">
      <alignment vertical="top"/>
      <protection hidden="1"/>
    </xf>
    <xf numFmtId="49" fontId="20" fillId="0" borderId="0" xfId="53" applyNumberFormat="1" applyFont="1" applyFill="1" applyBorder="1" applyAlignment="1" applyProtection="1">
      <alignment horizontal="left" vertical="top"/>
      <protection/>
    </xf>
    <xf numFmtId="49" fontId="20" fillId="0" borderId="0" xfId="53" applyNumberFormat="1" applyFont="1" applyFill="1" applyAlignment="1" applyProtection="1">
      <alignment horizontal="left" vertical="center"/>
      <protection hidden="1"/>
    </xf>
    <xf numFmtId="49" fontId="25" fillId="0" borderId="0" xfId="53" applyNumberFormat="1" applyFont="1" applyFill="1" applyBorder="1" applyAlignment="1" applyProtection="1">
      <alignment horizontal="left" vertical="center"/>
      <protection/>
    </xf>
    <xf numFmtId="49" fontId="25" fillId="0" borderId="0" xfId="53" applyNumberFormat="1" applyFont="1" applyFill="1" applyAlignment="1" applyProtection="1">
      <alignment horizontal="center" vertical="center"/>
      <protection hidden="1"/>
    </xf>
    <xf numFmtId="0" fontId="10" fillId="0" borderId="0" xfId="53" applyFont="1" applyFill="1" applyProtection="1">
      <alignment/>
      <protection hidden="1"/>
    </xf>
    <xf numFmtId="49" fontId="10" fillId="0" borderId="0" xfId="53" applyNumberFormat="1" applyFont="1" applyFill="1" applyAlignment="1" applyProtection="1">
      <alignment/>
      <protection hidden="1"/>
    </xf>
    <xf numFmtId="0" fontId="0" fillId="0" borderId="0" xfId="55" applyProtection="1">
      <alignment/>
      <protection hidden="1"/>
    </xf>
    <xf numFmtId="49" fontId="0" fillId="0" borderId="0" xfId="55" applyNumberFormat="1" applyProtection="1">
      <alignment/>
      <protection hidden="1"/>
    </xf>
    <xf numFmtId="0" fontId="20" fillId="0" borderId="0" xfId="53" applyFont="1" applyFill="1">
      <alignment/>
      <protection/>
    </xf>
    <xf numFmtId="0" fontId="25" fillId="0" borderId="0" xfId="53" applyFont="1" applyFill="1" applyBorder="1" applyAlignment="1" applyProtection="1">
      <alignment horizontal="left" vertical="top" wrapText="1"/>
      <protection/>
    </xf>
    <xf numFmtId="49" fontId="25" fillId="0" borderId="0" xfId="53" applyNumberFormat="1" applyFont="1" applyFill="1" applyAlignment="1" applyProtection="1">
      <alignment/>
      <protection hidden="1"/>
    </xf>
    <xf numFmtId="0" fontId="0" fillId="0" borderId="0" xfId="53">
      <alignment/>
      <protection/>
    </xf>
    <xf numFmtId="49" fontId="0" fillId="0" borderId="0" xfId="55" applyNumberFormat="1" applyAlignment="1" applyProtection="1">
      <alignment vertical="top" wrapText="1"/>
      <protection hidden="1"/>
    </xf>
    <xf numFmtId="0" fontId="0" fillId="34" borderId="0" xfId="55" applyFill="1" applyProtection="1">
      <alignment/>
      <protection hidden="1"/>
    </xf>
    <xf numFmtId="0" fontId="20" fillId="0" borderId="0" xfId="0" applyFont="1" applyAlignment="1">
      <alignment horizontal="center"/>
    </xf>
    <xf numFmtId="0" fontId="30" fillId="0" borderId="0" xfId="0" applyFont="1" applyFill="1" applyAlignment="1" applyProtection="1">
      <alignment horizontal="center"/>
      <protection hidden="1"/>
    </xf>
    <xf numFmtId="0" fontId="24" fillId="0" borderId="0" xfId="0" applyFont="1" applyAlignment="1">
      <alignment horizontal="center"/>
    </xf>
    <xf numFmtId="0" fontId="20" fillId="0" borderId="0" xfId="0" applyFont="1" applyFill="1" applyAlignment="1" applyProtection="1">
      <alignment horizontal="center"/>
      <protection hidden="1"/>
    </xf>
    <xf numFmtId="49" fontId="13" fillId="0" borderId="0" xfId="0" applyNumberFormat="1" applyFont="1" applyFill="1" applyBorder="1" applyAlignment="1" applyProtection="1">
      <alignment vertical="center"/>
      <protection/>
    </xf>
    <xf numFmtId="0" fontId="17" fillId="0" borderId="10" xfId="0" applyFont="1" applyFill="1" applyBorder="1" applyAlignment="1">
      <alignment horizontal="center"/>
    </xf>
    <xf numFmtId="0" fontId="19" fillId="0" borderId="10" xfId="0" applyFont="1" applyFill="1" applyBorder="1" applyAlignment="1">
      <alignment horizontal="center"/>
    </xf>
    <xf numFmtId="0" fontId="2" fillId="35" borderId="10" xfId="0" applyFont="1" applyFill="1" applyBorder="1" applyAlignment="1">
      <alignment horizontal="center"/>
    </xf>
    <xf numFmtId="0" fontId="0" fillId="35" borderId="10" xfId="0" applyFill="1" applyBorder="1" applyAlignment="1">
      <alignment horizontal="center"/>
    </xf>
    <xf numFmtId="0" fontId="3" fillId="35" borderId="10" xfId="0" applyFont="1" applyFill="1" applyBorder="1" applyAlignment="1">
      <alignment horizontal="center"/>
    </xf>
    <xf numFmtId="0" fontId="0" fillId="36" borderId="10" xfId="0" applyFill="1" applyBorder="1" applyAlignment="1">
      <alignment horizontal="center"/>
    </xf>
    <xf numFmtId="0" fontId="2" fillId="35" borderId="10" xfId="0" applyFont="1" applyFill="1" applyBorder="1" applyAlignment="1">
      <alignment/>
    </xf>
    <xf numFmtId="0" fontId="0" fillId="0" borderId="10" xfId="0" applyBorder="1" applyAlignment="1">
      <alignment horizontal="center" vertical="center"/>
    </xf>
    <xf numFmtId="1" fontId="2" fillId="37" borderId="10" xfId="0" applyNumberFormat="1" applyFont="1" applyFill="1" applyBorder="1" applyAlignment="1">
      <alignment horizontal="center"/>
    </xf>
    <xf numFmtId="0" fontId="0" fillId="0" borderId="10" xfId="0" applyFont="1" applyFill="1" applyBorder="1" applyAlignment="1">
      <alignment horizontal="center"/>
    </xf>
    <xf numFmtId="1" fontId="0" fillId="0" borderId="10" xfId="0" applyNumberFormat="1" applyFont="1" applyBorder="1" applyAlignment="1">
      <alignment horizontal="center"/>
    </xf>
    <xf numFmtId="0" fontId="2" fillId="37" borderId="10" xfId="0" applyFont="1" applyFill="1" applyBorder="1" applyAlignment="1">
      <alignment horizontal="left" vertical="center"/>
    </xf>
    <xf numFmtId="0" fontId="2" fillId="37" borderId="10" xfId="0" applyFont="1" applyFill="1" applyBorder="1" applyAlignment="1">
      <alignment horizontal="left"/>
    </xf>
    <xf numFmtId="1" fontId="0" fillId="0" borderId="10" xfId="0" applyNumberFormat="1" applyFont="1" applyBorder="1" applyAlignment="1">
      <alignment horizontal="center" vertical="center"/>
    </xf>
    <xf numFmtId="1" fontId="0" fillId="0" borderId="10" xfId="0" applyNumberFormat="1" applyBorder="1" applyAlignment="1">
      <alignment horizontal="center"/>
    </xf>
    <xf numFmtId="0" fontId="0" fillId="0" borderId="0" xfId="0" applyFill="1" applyBorder="1" applyAlignment="1">
      <alignment horizontal="center"/>
    </xf>
    <xf numFmtId="0" fontId="2" fillId="8" borderId="10" xfId="0" applyFont="1" applyFill="1" applyBorder="1" applyAlignment="1">
      <alignment/>
    </xf>
    <xf numFmtId="1" fontId="2" fillId="0" borderId="16" xfId="0" applyNumberFormat="1" applyFont="1" applyFill="1" applyBorder="1" applyAlignment="1">
      <alignment horizontal="center"/>
    </xf>
    <xf numFmtId="1" fontId="2" fillId="0" borderId="14" xfId="0" applyNumberFormat="1" applyFont="1" applyFill="1" applyBorder="1" applyAlignment="1">
      <alignment horizontal="center"/>
    </xf>
    <xf numFmtId="0" fontId="0" fillId="0" borderId="10" xfId="0" applyBorder="1" applyAlignment="1">
      <alignment horizontal="center" vertical="center" wrapText="1"/>
    </xf>
    <xf numFmtId="49" fontId="20" fillId="0" borderId="0" xfId="53" applyNumberFormat="1" applyFont="1" applyFill="1" applyAlignment="1" applyProtection="1">
      <alignment vertical="center" shrinkToFit="1"/>
      <protection hidden="1"/>
    </xf>
    <xf numFmtId="1" fontId="0" fillId="33" borderId="10" xfId="0" applyNumberFormat="1" applyFill="1" applyBorder="1" applyAlignment="1">
      <alignment horizontal="center"/>
    </xf>
    <xf numFmtId="1" fontId="0" fillId="0" borderId="10" xfId="0" applyNumberFormat="1" applyFont="1" applyFill="1" applyBorder="1" applyAlignment="1">
      <alignment horizontal="center" vertical="center"/>
    </xf>
    <xf numFmtId="1" fontId="0" fillId="32" borderId="10" xfId="0" applyNumberFormat="1" applyFont="1" applyFill="1" applyBorder="1" applyAlignment="1">
      <alignment horizontal="center"/>
    </xf>
    <xf numFmtId="1" fontId="0" fillId="0" borderId="10" xfId="0" applyNumberFormat="1" applyFill="1" applyBorder="1" applyAlignment="1">
      <alignment horizontal="center" vertical="center"/>
    </xf>
    <xf numFmtId="1" fontId="0" fillId="35" borderId="10" xfId="0" applyNumberFormat="1" applyFill="1" applyBorder="1" applyAlignment="1">
      <alignment horizontal="center"/>
    </xf>
    <xf numFmtId="1" fontId="2" fillId="36" borderId="10" xfId="0" applyNumberFormat="1" applyFont="1" applyFill="1" applyBorder="1" applyAlignment="1">
      <alignment horizontal="center"/>
    </xf>
    <xf numFmtId="1" fontId="2" fillId="35" borderId="10" xfId="0" applyNumberFormat="1" applyFont="1" applyFill="1" applyBorder="1" applyAlignment="1">
      <alignment horizontal="center"/>
    </xf>
    <xf numFmtId="1" fontId="2" fillId="37" borderId="10" xfId="0" applyNumberFormat="1" applyFont="1" applyFill="1" applyBorder="1" applyAlignment="1">
      <alignment horizontal="center" vertical="center"/>
    </xf>
    <xf numFmtId="1" fontId="0" fillId="0" borderId="0" xfId="0" applyNumberFormat="1" applyAlignment="1">
      <alignment/>
    </xf>
    <xf numFmtId="1"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1" fontId="0" fillId="0" borderId="10" xfId="0" applyNumberFormat="1" applyFont="1" applyFill="1" applyBorder="1" applyAlignment="1">
      <alignment horizontal="center"/>
    </xf>
    <xf numFmtId="1" fontId="0" fillId="0" borderId="0" xfId="0" applyNumberFormat="1" applyFill="1" applyAlignment="1">
      <alignment/>
    </xf>
    <xf numFmtId="0" fontId="0" fillId="0" borderId="0" xfId="0" applyFont="1" applyAlignment="1">
      <alignment wrapText="1"/>
    </xf>
    <xf numFmtId="0" fontId="0" fillId="0" borderId="0" xfId="0" applyFont="1" applyFill="1" applyAlignment="1" applyProtection="1">
      <alignment/>
      <protection/>
    </xf>
    <xf numFmtId="0" fontId="2" fillId="35" borderId="11" xfId="0" applyFont="1" applyFill="1" applyBorder="1" applyAlignment="1">
      <alignment horizontal="center"/>
    </xf>
    <xf numFmtId="0" fontId="0" fillId="35" borderId="11" xfId="0" applyFill="1" applyBorder="1" applyAlignment="1">
      <alignment horizontal="center"/>
    </xf>
    <xf numFmtId="0" fontId="0" fillId="32" borderId="10" xfId="0" applyFill="1" applyBorder="1" applyAlignment="1">
      <alignment horizontal="left"/>
    </xf>
    <xf numFmtId="0" fontId="3" fillId="32" borderId="10" xfId="0" applyFont="1" applyFill="1" applyBorder="1" applyAlignment="1">
      <alignment horizontal="left"/>
    </xf>
    <xf numFmtId="0" fontId="3" fillId="32" borderId="10" xfId="0" applyFont="1" applyFill="1" applyBorder="1" applyAlignment="1" quotePrefix="1">
      <alignment horizontal="center"/>
    </xf>
    <xf numFmtId="1" fontId="28" fillId="32" borderId="10" xfId="0" applyNumberFormat="1" applyFont="1" applyFill="1" applyBorder="1" applyAlignment="1" applyProtection="1">
      <alignment horizontal="center" vertical="center" shrinkToFit="1"/>
      <protection hidden="1"/>
    </xf>
    <xf numFmtId="0" fontId="2" fillId="32" borderId="10" xfId="0" applyFont="1" applyFill="1" applyBorder="1" applyAlignment="1" quotePrefix="1">
      <alignment horizontal="center"/>
    </xf>
    <xf numFmtId="1" fontId="21" fillId="32" borderId="10" xfId="0" applyNumberFormat="1" applyFont="1" applyFill="1" applyBorder="1" applyAlignment="1" applyProtection="1">
      <alignment horizontal="center" vertical="center" shrinkToFit="1"/>
      <protection hidden="1"/>
    </xf>
    <xf numFmtId="0" fontId="2" fillId="0" borderId="10" xfId="0" applyFont="1" applyFill="1" applyBorder="1" applyAlignment="1">
      <alignment horizontal="left"/>
    </xf>
    <xf numFmtId="49" fontId="2" fillId="0" borderId="10" xfId="0" applyNumberFormat="1" applyFont="1" applyFill="1" applyBorder="1" applyAlignment="1" quotePrefix="1">
      <alignment horizontal="center"/>
    </xf>
    <xf numFmtId="49" fontId="3" fillId="32" borderId="10" xfId="0" applyNumberFormat="1" applyFont="1" applyFill="1" applyBorder="1" applyAlignment="1">
      <alignment horizontal="center"/>
    </xf>
    <xf numFmtId="0" fontId="2" fillId="37" borderId="10" xfId="0" applyFont="1" applyFill="1" applyBorder="1" applyAlignment="1">
      <alignment horizontal="left" vertical="center" wrapText="1"/>
    </xf>
    <xf numFmtId="49" fontId="2" fillId="37" borderId="10" xfId="0" applyNumberFormat="1" applyFont="1" applyFill="1" applyBorder="1" applyAlignment="1" quotePrefix="1">
      <alignment horizontal="center" vertical="center"/>
    </xf>
    <xf numFmtId="49" fontId="0" fillId="0" borderId="10" xfId="0" applyNumberFormat="1" applyFont="1" applyBorder="1" applyAlignment="1">
      <alignment horizontal="center"/>
    </xf>
    <xf numFmtId="1" fontId="5" fillId="0" borderId="10" xfId="0" applyNumberFormat="1" applyFont="1" applyFill="1" applyBorder="1" applyAlignment="1" applyProtection="1">
      <alignment horizontal="center" vertical="center" shrinkToFit="1"/>
      <protection hidden="1"/>
    </xf>
    <xf numFmtId="0" fontId="0" fillId="0" borderId="10" xfId="0" applyFont="1" applyBorder="1" applyAlignment="1" quotePrefix="1">
      <alignment horizontal="center"/>
    </xf>
    <xf numFmtId="0" fontId="0" fillId="0" borderId="10" xfId="0" applyFont="1" applyBorder="1" applyAlignment="1" quotePrefix="1">
      <alignment horizontal="center"/>
    </xf>
    <xf numFmtId="0" fontId="2" fillId="37" borderId="10" xfId="0" applyFont="1" applyFill="1" applyBorder="1" applyAlignment="1">
      <alignment horizontal="left"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vertical="center"/>
    </xf>
    <xf numFmtId="49" fontId="2" fillId="32" borderId="10" xfId="0" applyNumberFormat="1" applyFont="1" applyFill="1" applyBorder="1" applyAlignment="1">
      <alignment horizontal="center"/>
    </xf>
    <xf numFmtId="49" fontId="2" fillId="8"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xf>
    <xf numFmtId="49" fontId="0" fillId="0" borderId="10" xfId="0" applyNumberFormat="1" applyFont="1" applyFill="1" applyBorder="1" applyAlignment="1" quotePrefix="1">
      <alignment horizontal="center"/>
    </xf>
    <xf numFmtId="0" fontId="3" fillId="32" borderId="10" xfId="0" applyFont="1" applyFill="1" applyBorder="1" applyAlignment="1">
      <alignment/>
    </xf>
    <xf numFmtId="49" fontId="2" fillId="35" borderId="10" xfId="0" applyNumberFormat="1" applyFont="1" applyFill="1" applyBorder="1" applyAlignment="1" quotePrefix="1">
      <alignment horizontal="center"/>
    </xf>
    <xf numFmtId="49" fontId="1" fillId="0" borderId="10" xfId="0" applyNumberFormat="1" applyFont="1" applyFill="1" applyBorder="1" applyAlignment="1" quotePrefix="1">
      <alignment horizontal="center" wrapText="1"/>
    </xf>
    <xf numFmtId="49" fontId="0" fillId="32" borderId="10" xfId="0" applyNumberFormat="1" applyFont="1" applyFill="1" applyBorder="1" applyAlignment="1">
      <alignment horizontal="center"/>
    </xf>
    <xf numFmtId="1" fontId="5" fillId="32" borderId="10" xfId="0" applyNumberFormat="1" applyFont="1" applyFill="1" applyBorder="1" applyAlignment="1" applyProtection="1">
      <alignment horizontal="center" vertical="center" shrinkToFit="1"/>
      <protection hidden="1"/>
    </xf>
    <xf numFmtId="49" fontId="0" fillId="33" borderId="10" xfId="0" applyNumberFormat="1" applyFont="1" applyFill="1" applyBorder="1" applyAlignment="1" quotePrefix="1">
      <alignment horizontal="center"/>
    </xf>
    <xf numFmtId="1" fontId="0" fillId="33" borderId="10" xfId="0" applyNumberFormat="1" applyFont="1" applyFill="1" applyBorder="1" applyAlignment="1">
      <alignment horizontal="center"/>
    </xf>
    <xf numFmtId="1" fontId="21" fillId="33" borderId="10" xfId="0" applyNumberFormat="1" applyFont="1" applyFill="1" applyBorder="1" applyAlignment="1" applyProtection="1">
      <alignment horizontal="center" vertical="center" shrinkToFit="1"/>
      <protection hidden="1"/>
    </xf>
    <xf numFmtId="1" fontId="5" fillId="0" borderId="10" xfId="0" applyNumberFormat="1" applyFont="1" applyFill="1" applyBorder="1" applyAlignment="1" applyProtection="1">
      <alignment horizontal="center" shrinkToFit="1"/>
      <protection hidden="1"/>
    </xf>
    <xf numFmtId="0" fontId="0" fillId="33" borderId="10" xfId="0" applyFont="1" applyFill="1" applyBorder="1" applyAlignment="1">
      <alignment horizontal="center"/>
    </xf>
    <xf numFmtId="1" fontId="5" fillId="33" borderId="10" xfId="0" applyNumberFormat="1" applyFont="1" applyFill="1" applyBorder="1" applyAlignment="1" applyProtection="1">
      <alignment horizontal="center" vertical="center" shrinkToFit="1"/>
      <protection hidden="1"/>
    </xf>
    <xf numFmtId="1" fontId="2" fillId="38" borderId="10" xfId="0" applyNumberFormat="1" applyFont="1" applyFill="1" applyBorder="1" applyAlignment="1">
      <alignment horizontal="center"/>
    </xf>
    <xf numFmtId="0" fontId="2" fillId="0" borderId="10" xfId="0" applyFont="1" applyFill="1" applyBorder="1" applyAlignment="1">
      <alignment wrapText="1"/>
    </xf>
    <xf numFmtId="1" fontId="21" fillId="0" borderId="10" xfId="0" applyNumberFormat="1" applyFont="1" applyFill="1" applyBorder="1" applyAlignment="1" applyProtection="1">
      <alignment horizontal="center" vertical="center" shrinkToFit="1"/>
      <protection hidden="1"/>
    </xf>
    <xf numFmtId="0" fontId="2" fillId="35" borderId="10" xfId="0" applyFont="1" applyFill="1" applyBorder="1" applyAlignment="1">
      <alignment wrapText="1"/>
    </xf>
    <xf numFmtId="49" fontId="0" fillId="35" borderId="10" xfId="0" applyNumberFormat="1" applyFont="1" applyFill="1" applyBorder="1" applyAlignment="1">
      <alignment horizontal="center"/>
    </xf>
    <xf numFmtId="1" fontId="21" fillId="35" borderId="10" xfId="0" applyNumberFormat="1" applyFont="1" applyFill="1" applyBorder="1" applyAlignment="1" applyProtection="1">
      <alignment horizontal="center" vertical="center" shrinkToFit="1"/>
      <protection hidden="1"/>
    </xf>
    <xf numFmtId="0" fontId="2" fillId="0" borderId="10" xfId="0" applyFont="1" applyFill="1" applyBorder="1" applyAlignment="1">
      <alignment vertical="top" wrapText="1"/>
    </xf>
    <xf numFmtId="0" fontId="0" fillId="0" borderId="10" xfId="0" applyFont="1" applyBorder="1" applyAlignment="1">
      <alignment horizontal="left"/>
    </xf>
    <xf numFmtId="0" fontId="0" fillId="32" borderId="10" xfId="0" applyFont="1" applyFill="1" applyBorder="1" applyAlignment="1">
      <alignment wrapText="1"/>
    </xf>
    <xf numFmtId="0" fontId="0" fillId="33"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vertical="center" wrapText="1"/>
    </xf>
    <xf numFmtId="0" fontId="0" fillId="0" borderId="10" xfId="0" applyFont="1" applyBorder="1" applyAlignment="1">
      <alignment horizontal="justify" vertical="center" wrapText="1"/>
    </xf>
    <xf numFmtId="0" fontId="2" fillId="0" borderId="10" xfId="0" applyFont="1" applyBorder="1" applyAlignment="1">
      <alignment vertical="center" wrapText="1"/>
    </xf>
    <xf numFmtId="0" fontId="70" fillId="0" borderId="10" xfId="0" applyFont="1" applyBorder="1" applyAlignment="1">
      <alignment horizontal="justify" vertical="center" wrapText="1"/>
    </xf>
    <xf numFmtId="0" fontId="32" fillId="0" borderId="0" xfId="0" applyFont="1" applyAlignment="1">
      <alignment/>
    </xf>
    <xf numFmtId="0" fontId="71" fillId="0" borderId="0" xfId="0" applyFont="1" applyAlignment="1">
      <alignment vertical="center"/>
    </xf>
    <xf numFmtId="0" fontId="33" fillId="0" borderId="0" xfId="0" applyFont="1" applyAlignment="1">
      <alignment horizontal="left"/>
    </xf>
    <xf numFmtId="0" fontId="33" fillId="0" borderId="0" xfId="0" applyFont="1" applyAlignment="1">
      <alignment/>
    </xf>
    <xf numFmtId="0" fontId="33" fillId="0" borderId="0" xfId="0" applyFont="1" applyFill="1" applyBorder="1" applyAlignment="1">
      <alignment/>
    </xf>
    <xf numFmtId="0" fontId="32" fillId="0" borderId="0" xfId="0" applyFont="1" applyFill="1" applyBorder="1" applyAlignment="1">
      <alignment horizontal="left"/>
    </xf>
    <xf numFmtId="0" fontId="0" fillId="0" borderId="14" xfId="0" applyBorder="1" applyAlignment="1">
      <alignment horizontal="center"/>
    </xf>
    <xf numFmtId="0" fontId="0" fillId="0" borderId="16" xfId="0" applyBorder="1" applyAlignment="1">
      <alignment horizontal="center"/>
    </xf>
    <xf numFmtId="0" fontId="2" fillId="0" borderId="12" xfId="0" applyFont="1" applyBorder="1" applyAlignment="1">
      <alignment horizontal="center" textRotation="90" wrapText="1"/>
    </xf>
    <xf numFmtId="0" fontId="0" fillId="0" borderId="11" xfId="0" applyFont="1" applyFill="1" applyBorder="1" applyAlignment="1" applyProtection="1">
      <alignment horizontal="center" vertical="center"/>
      <protection hidden="1"/>
    </xf>
    <xf numFmtId="49" fontId="5" fillId="0" borderId="10" xfId="0" applyNumberFormat="1" applyFont="1" applyFill="1" applyBorder="1" applyAlignment="1" applyProtection="1">
      <alignment horizontal="center" vertical="center"/>
      <protection/>
    </xf>
    <xf numFmtId="0" fontId="71" fillId="0" borderId="0" xfId="0" applyFont="1" applyAlignment="1">
      <alignmen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35" borderId="14" xfId="0" applyFont="1" applyFill="1" applyBorder="1" applyAlignment="1">
      <alignment horizontal="left"/>
    </xf>
    <xf numFmtId="0" fontId="0" fillId="35" borderId="17" xfId="0" applyFill="1" applyBorder="1" applyAlignment="1">
      <alignment horizontal="center"/>
    </xf>
    <xf numFmtId="0" fontId="2" fillId="35" borderId="18" xfId="0" applyFont="1" applyFill="1" applyBorder="1" applyAlignment="1">
      <alignment horizontal="center"/>
    </xf>
    <xf numFmtId="0" fontId="2" fillId="35" borderId="19" xfId="0" applyFont="1" applyFill="1" applyBorder="1" applyAlignment="1">
      <alignment horizontal="center"/>
    </xf>
    <xf numFmtId="0" fontId="2" fillId="35" borderId="16" xfId="0" applyFont="1" applyFill="1" applyBorder="1" applyAlignment="1">
      <alignment horizontal="center"/>
    </xf>
    <xf numFmtId="0" fontId="0" fillId="35" borderId="14" xfId="0" applyFill="1" applyBorder="1" applyAlignment="1">
      <alignment horizontal="center"/>
    </xf>
    <xf numFmtId="0" fontId="0" fillId="35" borderId="0" xfId="0" applyFill="1" applyAlignment="1">
      <alignment/>
    </xf>
    <xf numFmtId="49" fontId="21" fillId="0" borderId="10" xfId="0" applyNumberFormat="1" applyFont="1" applyFill="1" applyBorder="1" applyAlignment="1" applyProtection="1">
      <alignment horizontal="left" vertical="center"/>
      <protection hidden="1"/>
    </xf>
    <xf numFmtId="49" fontId="21" fillId="0" borderId="10" xfId="0" applyNumberFormat="1" applyFont="1" applyFill="1" applyBorder="1" applyAlignment="1" applyProtection="1">
      <alignment horizontal="left" vertical="center" wrapText="1"/>
      <protection hidden="1"/>
    </xf>
    <xf numFmtId="49" fontId="2" fillId="0" borderId="10" xfId="0" applyNumberFormat="1" applyFont="1" applyBorder="1" applyAlignment="1" quotePrefix="1">
      <alignment horizontal="center"/>
    </xf>
    <xf numFmtId="0" fontId="0" fillId="0" borderId="11" xfId="0" applyFill="1" applyBorder="1" applyAlignment="1">
      <alignment horizontal="center"/>
    </xf>
    <xf numFmtId="49" fontId="21" fillId="0" borderId="10" xfId="0" applyNumberFormat="1" applyFont="1" applyFill="1" applyBorder="1" applyAlignment="1" applyProtection="1">
      <alignment horizontal="left" vertical="top" wrapText="1"/>
      <protection hidden="1"/>
    </xf>
    <xf numFmtId="49" fontId="2" fillId="0" borderId="10" xfId="0" applyNumberFormat="1" applyFont="1" applyBorder="1" applyAlignment="1">
      <alignment horizontal="center"/>
    </xf>
    <xf numFmtId="0" fontId="0" fillId="0" borderId="10" xfId="53" applyBorder="1" applyAlignment="1">
      <alignment horizontal="left"/>
      <protection/>
    </xf>
    <xf numFmtId="49" fontId="5" fillId="0" borderId="10" xfId="53" applyNumberFormat="1" applyFont="1" applyFill="1" applyBorder="1" applyAlignment="1" applyProtection="1">
      <alignment horizontal="left" vertical="top" wrapText="1"/>
      <protection/>
    </xf>
    <xf numFmtId="0" fontId="0" fillId="0" borderId="10" xfId="53" applyFont="1" applyBorder="1" applyAlignment="1" quotePrefix="1">
      <alignment horizontal="center"/>
      <protection/>
    </xf>
    <xf numFmtId="1" fontId="5" fillId="0" borderId="10" xfId="53" applyNumberFormat="1" applyFont="1" applyFill="1" applyBorder="1" applyAlignment="1" applyProtection="1" quotePrefix="1">
      <alignment horizontal="center" vertical="center" shrinkToFit="1"/>
      <protection hidden="1"/>
    </xf>
    <xf numFmtId="1" fontId="5" fillId="0" borderId="10" xfId="53" applyNumberFormat="1" applyFont="1" applyFill="1" applyBorder="1" applyAlignment="1" applyProtection="1">
      <alignment horizontal="center" vertical="center" shrinkToFit="1"/>
      <protection hidden="1"/>
    </xf>
    <xf numFmtId="1" fontId="5" fillId="0" borderId="10" xfId="53" applyNumberFormat="1" applyFont="1" applyFill="1" applyBorder="1" applyAlignment="1" applyProtection="1">
      <alignment horizontal="center" vertical="center" shrinkToFit="1"/>
      <protection/>
    </xf>
    <xf numFmtId="169" fontId="5" fillId="0" borderId="10" xfId="53" applyNumberFormat="1" applyFont="1" applyFill="1" applyBorder="1" applyAlignment="1" applyProtection="1">
      <alignment horizontal="center" vertical="center" shrinkToFit="1"/>
      <protection hidden="1"/>
    </xf>
    <xf numFmtId="0" fontId="0" fillId="0" borderId="11" xfId="0" applyFont="1" applyFill="1" applyBorder="1" applyAlignment="1">
      <alignment horizontal="center"/>
    </xf>
    <xf numFmtId="0" fontId="0" fillId="0" borderId="10" xfId="53" applyFont="1" applyBorder="1" applyAlignment="1" quotePrefix="1">
      <alignment horizontal="center"/>
      <protection/>
    </xf>
    <xf numFmtId="49" fontId="21" fillId="0" borderId="10" xfId="53" applyNumberFormat="1" applyFont="1" applyFill="1" applyBorder="1" applyAlignment="1" applyProtection="1">
      <alignment horizontal="left" vertical="top" wrapText="1"/>
      <protection/>
    </xf>
    <xf numFmtId="0" fontId="2" fillId="0" borderId="10" xfId="0" applyFont="1" applyBorder="1" applyAlignment="1">
      <alignment horizontal="left"/>
    </xf>
    <xf numFmtId="49" fontId="2" fillId="0" borderId="10" xfId="53" applyNumberFormat="1" applyFont="1" applyBorder="1" applyAlignment="1">
      <alignment horizontal="center"/>
      <protection/>
    </xf>
    <xf numFmtId="1" fontId="21" fillId="0" borderId="10" xfId="53" applyNumberFormat="1" applyFont="1" applyFill="1" applyBorder="1" applyAlignment="1" applyProtection="1" quotePrefix="1">
      <alignment horizontal="center" vertical="center" shrinkToFit="1"/>
      <protection hidden="1"/>
    </xf>
    <xf numFmtId="0" fontId="2" fillId="0" borderId="10" xfId="0" applyFont="1" applyBorder="1" applyAlignment="1">
      <alignment/>
    </xf>
    <xf numFmtId="0" fontId="2" fillId="0" borderId="0" xfId="0" applyFont="1" applyAlignment="1">
      <alignment/>
    </xf>
    <xf numFmtId="0" fontId="2" fillId="0" borderId="11" xfId="0" applyFont="1" applyFill="1" applyBorder="1" applyAlignment="1">
      <alignment horizontal="center"/>
    </xf>
    <xf numFmtId="1" fontId="18" fillId="0" borderId="10" xfId="0" applyNumberFormat="1" applyFont="1" applyFill="1" applyBorder="1" applyAlignment="1">
      <alignment horizontal="center" wrapText="1"/>
    </xf>
    <xf numFmtId="0" fontId="18" fillId="0" borderId="16" xfId="0" applyFont="1" applyFill="1" applyBorder="1" applyAlignment="1">
      <alignment horizontal="center"/>
    </xf>
    <xf numFmtId="0" fontId="18" fillId="0" borderId="10" xfId="0" applyFont="1" applyFill="1" applyBorder="1" applyAlignment="1">
      <alignment/>
    </xf>
    <xf numFmtId="0" fontId="0" fillId="0" borderId="0" xfId="54" applyFill="1" applyAlignment="1" applyProtection="1">
      <alignment horizontal="center" vertical="top"/>
      <protection/>
    </xf>
    <xf numFmtId="0" fontId="0" fillId="0" borderId="0" xfId="54" applyFont="1" applyAlignment="1">
      <alignment wrapText="1"/>
      <protection/>
    </xf>
    <xf numFmtId="1" fontId="0" fillId="0" borderId="0" xfId="0" applyNumberFormat="1" applyFont="1" applyFill="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49"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hidden="1"/>
    </xf>
    <xf numFmtId="1" fontId="0" fillId="0" borderId="10"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horizontal="center" vertical="center"/>
      <protection hidden="1"/>
    </xf>
    <xf numFmtId="0" fontId="16" fillId="0" borderId="10" xfId="0" applyFont="1" applyFill="1" applyBorder="1" applyAlignment="1" applyProtection="1">
      <alignment horizontal="center" wrapText="1" shrinkToFit="1"/>
      <protection hidden="1"/>
    </xf>
    <xf numFmtId="0" fontId="15" fillId="0" borderId="10" xfId="0" applyFont="1" applyFill="1" applyBorder="1" applyAlignment="1" applyProtection="1">
      <alignment horizontal="center" wrapText="1" shrinkToFit="1"/>
      <protection hidden="1"/>
    </xf>
    <xf numFmtId="0" fontId="15" fillId="0" borderId="10" xfId="0" applyFont="1" applyFill="1" applyBorder="1" applyAlignment="1" applyProtection="1">
      <alignment horizontal="center" wrapText="1"/>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49" fontId="20" fillId="0" borderId="0" xfId="53" applyNumberFormat="1" applyFont="1" applyFill="1" applyBorder="1" applyAlignment="1" applyProtection="1">
      <alignment horizontal="left" vertical="top" wrapText="1"/>
      <protection/>
    </xf>
    <xf numFmtId="49" fontId="0" fillId="0" borderId="0" xfId="55" applyNumberFormat="1" applyAlignment="1" applyProtection="1">
      <alignment horizontal="left" vertical="top" wrapText="1" indent="1"/>
      <protection hidden="1"/>
    </xf>
    <xf numFmtId="0" fontId="30" fillId="0" borderId="0" xfId="53" applyFont="1" applyFill="1" applyBorder="1" applyAlignment="1" applyProtection="1">
      <alignment horizontal="left"/>
      <protection hidden="1"/>
    </xf>
    <xf numFmtId="0" fontId="20" fillId="0" borderId="0" xfId="53" applyFont="1" applyFill="1" applyAlignment="1" applyProtection="1">
      <alignment horizontal="left"/>
      <protection hidden="1"/>
    </xf>
    <xf numFmtId="0" fontId="20" fillId="0" borderId="0" xfId="0" applyFont="1" applyFill="1" applyAlignment="1">
      <alignment horizontal="center"/>
    </xf>
    <xf numFmtId="0" fontId="0" fillId="0" borderId="0" xfId="0" applyAlignment="1">
      <alignment horizontal="center"/>
    </xf>
    <xf numFmtId="0" fontId="9" fillId="0" borderId="20" xfId="0" applyFont="1" applyFill="1" applyBorder="1" applyAlignment="1" applyProtection="1">
      <alignment horizontal="center" vertical="center"/>
      <protection hidden="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1" fillId="0" borderId="14" xfId="0" applyFont="1" applyFill="1" applyBorder="1" applyAlignment="1" applyProtection="1">
      <alignment horizontal="center" vertical="center"/>
      <protection hidden="1"/>
    </xf>
    <xf numFmtId="0" fontId="31" fillId="0" borderId="25"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xf numFmtId="0" fontId="0" fillId="0" borderId="11" xfId="0" applyBorder="1" applyAlignment="1">
      <alignment horizontal="center" wrapText="1"/>
    </xf>
    <xf numFmtId="0" fontId="0" fillId="0" borderId="26" xfId="0" applyBorder="1" applyAlignment="1">
      <alignment horizontal="center" wrapText="1"/>
    </xf>
    <xf numFmtId="0" fontId="0" fillId="0" borderId="12" xfId="0" applyBorder="1" applyAlignment="1">
      <alignment horizontal="center" wrapText="1"/>
    </xf>
    <xf numFmtId="0" fontId="0" fillId="0" borderId="10" xfId="0" applyFont="1" applyFill="1" applyBorder="1" applyAlignment="1">
      <alignment horizontal="left" wrapText="1"/>
    </xf>
    <xf numFmtId="0" fontId="0" fillId="0" borderId="11" xfId="0" applyFont="1" applyBorder="1" applyAlignment="1">
      <alignment horizontal="center" textRotation="90" wrapText="1"/>
    </xf>
    <xf numFmtId="0" fontId="0" fillId="0" borderId="26" xfId="0" applyFont="1" applyBorder="1" applyAlignment="1">
      <alignment horizontal="center" wrapText="1"/>
    </xf>
    <xf numFmtId="0" fontId="0" fillId="0" borderId="12" xfId="0" applyFont="1" applyBorder="1" applyAlignment="1">
      <alignment horizontal="center" wrapText="1"/>
    </xf>
    <xf numFmtId="0" fontId="2" fillId="0" borderId="10" xfId="0" applyFont="1" applyBorder="1" applyAlignment="1">
      <alignment horizontal="center" textRotation="90"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xf>
    <xf numFmtId="0" fontId="2" fillId="0" borderId="25" xfId="0" applyFont="1" applyBorder="1" applyAlignment="1">
      <alignment horizontal="center"/>
    </xf>
    <xf numFmtId="0" fontId="2" fillId="0" borderId="16" xfId="0" applyFont="1" applyBorder="1" applyAlignment="1">
      <alignment horizontal="center"/>
    </xf>
    <xf numFmtId="0" fontId="0" fillId="0" borderId="26" xfId="0" applyFont="1" applyBorder="1" applyAlignment="1">
      <alignment horizontal="center" textRotation="90" wrapText="1"/>
    </xf>
    <xf numFmtId="0" fontId="0" fillId="0" borderId="12"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26" xfId="0" applyFont="1" applyBorder="1" applyAlignment="1">
      <alignment horizontal="center" textRotation="90" wrapText="1"/>
    </xf>
    <xf numFmtId="0" fontId="2" fillId="0" borderId="12" xfId="0" applyFont="1" applyBorder="1" applyAlignment="1">
      <alignment horizontal="center" textRotation="90" wrapText="1"/>
    </xf>
    <xf numFmtId="0" fontId="0" fillId="0" borderId="10" xfId="0" applyFont="1" applyBorder="1" applyAlignment="1">
      <alignment textRotation="90"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15" fillId="0" borderId="2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8" xfId="0" applyFont="1" applyBorder="1" applyAlignment="1">
      <alignment horizontal="center" vertical="center" wrapText="1"/>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textRotation="90" wrapText="1" shrinkToFit="1"/>
    </xf>
    <xf numFmtId="0" fontId="2" fillId="0" borderId="26" xfId="0" applyFont="1" applyBorder="1" applyAlignment="1">
      <alignment horizontal="center" textRotation="90" wrapText="1" shrinkToFit="1"/>
    </xf>
    <xf numFmtId="0" fontId="0" fillId="0" borderId="11" xfId="0" applyBorder="1" applyAlignment="1">
      <alignment horizontal="center" textRotation="90" wrapText="1"/>
    </xf>
    <xf numFmtId="0" fontId="0" fillId="0" borderId="26" xfId="0" applyBorder="1" applyAlignment="1">
      <alignment horizontal="center" textRotation="90" wrapText="1"/>
    </xf>
    <xf numFmtId="0" fontId="0" fillId="0" borderId="12" xfId="0" applyBorder="1" applyAlignment="1">
      <alignment horizontal="center" textRotation="90" wrapText="1"/>
    </xf>
    <xf numFmtId="0" fontId="2" fillId="0" borderId="10" xfId="0" applyFont="1" applyFill="1" applyBorder="1" applyAlignment="1">
      <alignment horizontal="center" textRotation="90" wrapText="1"/>
    </xf>
    <xf numFmtId="0" fontId="18" fillId="0" borderId="10" xfId="0" applyFont="1" applyFill="1" applyBorder="1" applyAlignment="1">
      <alignment horizontal="left"/>
    </xf>
    <xf numFmtId="0" fontId="18" fillId="0" borderId="10" xfId="0" applyNumberFormat="1" applyFont="1" applyFill="1" applyBorder="1" applyAlignment="1">
      <alignment horizontal="left" vertical="top" wrapText="1"/>
    </xf>
    <xf numFmtId="0" fontId="17" fillId="0" borderId="10" xfId="0" applyNumberFormat="1" applyFont="1" applyFill="1" applyBorder="1" applyAlignment="1">
      <alignment horizontal="left" vertical="top" wrapText="1"/>
    </xf>
    <xf numFmtId="0" fontId="0" fillId="0" borderId="0" xfId="53" applyNumberForma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Alignment="1">
      <alignment wrapText="1"/>
    </xf>
    <xf numFmtId="0" fontId="0" fillId="0" borderId="0" xfId="0" applyNumberFormat="1" applyFont="1" applyFill="1" applyBorder="1" applyAlignment="1" applyProtection="1">
      <alignment horizontal="left" vertical="top" wrapText="1"/>
      <protection/>
    </xf>
    <xf numFmtId="0" fontId="9" fillId="0" borderId="0" xfId="0" applyFont="1" applyFill="1" applyAlignment="1" applyProtection="1">
      <alignment horizontal="center"/>
      <protection hidden="1"/>
    </xf>
    <xf numFmtId="0" fontId="0" fillId="0" borderId="0" xfId="0" applyAlignment="1">
      <alignment/>
    </xf>
    <xf numFmtId="0" fontId="0" fillId="0" borderId="0" xfId="0" applyNumberFormat="1" applyFill="1" applyBorder="1" applyAlignment="1" applyProtection="1">
      <alignment horizontal="justify" vertical="top" wrapText="1"/>
      <protection/>
    </xf>
    <xf numFmtId="0" fontId="0" fillId="0" borderId="0" xfId="0" applyAlignment="1">
      <alignment wrapText="1"/>
    </xf>
    <xf numFmtId="0" fontId="17" fillId="0" borderId="0" xfId="0" applyFont="1" applyAlignment="1">
      <alignment horizontal="center" wrapText="1"/>
    </xf>
    <xf numFmtId="49" fontId="6" fillId="0" borderId="11" xfId="0" applyNumberFormat="1" applyFont="1" applyFill="1" applyBorder="1" applyAlignment="1" applyProtection="1">
      <alignment horizontal="center" vertical="center" textRotation="90"/>
      <protection hidden="1"/>
    </xf>
    <xf numFmtId="49" fontId="6" fillId="0" borderId="12" xfId="0" applyNumberFormat="1" applyFont="1" applyFill="1" applyBorder="1" applyAlignment="1" applyProtection="1">
      <alignment horizontal="center" vertical="center" textRotation="90"/>
      <protection hidden="1"/>
    </xf>
    <xf numFmtId="49" fontId="6" fillId="0" borderId="26" xfId="0" applyNumberFormat="1" applyFont="1" applyFill="1" applyBorder="1" applyAlignment="1" applyProtection="1">
      <alignment horizontal="center" vertical="center" textRotation="90"/>
      <protection hidden="1"/>
    </xf>
    <xf numFmtId="0" fontId="6" fillId="0" borderId="10" xfId="0" applyFont="1" applyFill="1" applyBorder="1" applyAlignment="1" applyProtection="1">
      <alignment horizontal="center" vertical="center"/>
      <protection hidden="1"/>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left" vertical="top" wrapText="1"/>
      <protection/>
    </xf>
    <xf numFmtId="49" fontId="13" fillId="0" borderId="0"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protection hidden="1"/>
    </xf>
    <xf numFmtId="0" fontId="0" fillId="0" borderId="11" xfId="0" applyFont="1" applyFill="1" applyBorder="1" applyAlignment="1" applyProtection="1">
      <alignment horizontal="center" vertical="center" textRotation="90"/>
      <protection hidden="1"/>
    </xf>
    <xf numFmtId="0" fontId="0" fillId="0" borderId="26" xfId="0" applyFont="1" applyFill="1" applyBorder="1" applyAlignment="1" applyProtection="1">
      <alignment horizontal="center" vertical="center" textRotation="90"/>
      <protection hidden="1"/>
    </xf>
    <xf numFmtId="0" fontId="0" fillId="0" borderId="12" xfId="0" applyFont="1" applyFill="1" applyBorder="1" applyAlignment="1" applyProtection="1">
      <alignment horizontal="center" vertical="center" textRotation="90"/>
      <protection hidden="1"/>
    </xf>
    <xf numFmtId="0" fontId="6" fillId="0" borderId="14" xfId="0" applyFont="1" applyFill="1" applyBorder="1" applyAlignment="1" applyProtection="1">
      <alignment horizontal="center" vertical="center"/>
      <protection hidden="1"/>
    </xf>
    <xf numFmtId="0" fontId="0" fillId="0" borderId="25" xfId="0" applyFont="1" applyFill="1" applyBorder="1" applyAlignment="1" applyProtection="1">
      <alignment/>
      <protection hidden="1"/>
    </xf>
    <xf numFmtId="0" fontId="0" fillId="0" borderId="16" xfId="0" applyFont="1" applyFill="1" applyBorder="1" applyAlignment="1" applyProtection="1">
      <alignment/>
      <protection hidden="1"/>
    </xf>
    <xf numFmtId="0" fontId="13" fillId="0" borderId="0" xfId="0" applyFont="1" applyFill="1" applyBorder="1" applyAlignment="1" applyProtection="1">
      <alignment horizontal="center"/>
      <protection hidden="1"/>
    </xf>
    <xf numFmtId="0" fontId="10" fillId="0" borderId="0" xfId="0" applyFont="1" applyFill="1" applyAlignment="1">
      <alignment/>
    </xf>
    <xf numFmtId="0" fontId="2" fillId="0" borderId="0" xfId="0" applyFont="1" applyFill="1" applyAlignment="1" applyProtection="1">
      <alignment horizontal="center"/>
      <protection hidden="1"/>
    </xf>
    <xf numFmtId="0" fontId="12" fillId="0" borderId="0" xfId="0" applyFont="1" applyFill="1" applyBorder="1" applyAlignment="1" applyProtection="1">
      <alignment horizontal="center"/>
      <protection/>
    </xf>
    <xf numFmtId="49" fontId="0" fillId="0" borderId="0" xfId="0" applyNumberFormat="1" applyFont="1" applyFill="1" applyAlignment="1" applyProtection="1">
      <alignment horizontal="right" vertical="top"/>
      <protection/>
    </xf>
    <xf numFmtId="49" fontId="0" fillId="0" borderId="0" xfId="0" applyNumberFormat="1" applyFont="1" applyFill="1" applyAlignment="1" applyProtection="1">
      <alignment horizontal="right" vertical="top"/>
      <protection/>
    </xf>
    <xf numFmtId="0" fontId="0" fillId="0" borderId="0" xfId="0" applyAlignment="1">
      <alignment horizontal="right" vertical="top"/>
    </xf>
    <xf numFmtId="0" fontId="6" fillId="0" borderId="25"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textRotation="90" wrapText="1"/>
      <protection hidden="1"/>
    </xf>
    <xf numFmtId="0" fontId="15" fillId="0" borderId="26" xfId="0" applyFont="1" applyFill="1" applyBorder="1" applyAlignment="1" applyProtection="1">
      <alignment horizontal="center" textRotation="90" wrapText="1"/>
      <protection hidden="1"/>
    </xf>
    <xf numFmtId="0" fontId="15" fillId="0" borderId="12" xfId="0" applyFont="1" applyFill="1" applyBorder="1" applyAlignment="1" applyProtection="1">
      <alignment horizontal="center" textRotation="90" wrapText="1"/>
      <protection hidden="1"/>
    </xf>
    <xf numFmtId="0" fontId="15" fillId="0" borderId="10" xfId="0" applyFont="1" applyFill="1" applyBorder="1" applyAlignment="1" applyProtection="1">
      <alignment horizontal="center" textRotation="90" wrapText="1" shrinkToFit="1"/>
      <protection hidden="1"/>
    </xf>
    <xf numFmtId="0" fontId="5" fillId="0" borderId="10" xfId="0" applyFont="1" applyFill="1" applyBorder="1" applyAlignment="1" applyProtection="1">
      <alignment horizontal="center" vertical="center" textRotation="90"/>
      <protection hidden="1"/>
    </xf>
    <xf numFmtId="0" fontId="0" fillId="0" borderId="10" xfId="0" applyFont="1" applyFill="1" applyBorder="1" applyAlignment="1" applyProtection="1">
      <alignment/>
      <protection hidden="1"/>
    </xf>
    <xf numFmtId="0" fontId="15" fillId="0" borderId="10" xfId="0" applyFont="1" applyFill="1" applyBorder="1" applyAlignment="1" applyProtection="1">
      <alignment horizontal="center" textRotation="90" wrapText="1"/>
      <protection hidden="1"/>
    </xf>
    <xf numFmtId="49" fontId="15" fillId="0" borderId="10" xfId="0" applyNumberFormat="1" applyFont="1" applyFill="1" applyBorder="1" applyAlignment="1" applyProtection="1">
      <alignment horizontal="left" textRotation="90" wrapText="1" shrinkToFit="1"/>
      <protection hidden="1"/>
    </xf>
    <xf numFmtId="0" fontId="15" fillId="0" borderId="10" xfId="0" applyFont="1" applyFill="1" applyBorder="1" applyAlignment="1" applyProtection="1">
      <alignment horizontal="left" textRotation="90" wrapText="1" shrinkToFit="1"/>
      <protection hidden="1"/>
    </xf>
    <xf numFmtId="0" fontId="0" fillId="0" borderId="14" xfId="0" applyFont="1" applyFill="1" applyBorder="1" applyAlignment="1" applyProtection="1">
      <alignment horizontal="center" vertical="center" wrapText="1"/>
      <protection hidden="1"/>
    </xf>
    <xf numFmtId="0" fontId="0" fillId="0" borderId="16"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0" fillId="0" borderId="21"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hidden="1"/>
    </xf>
    <xf numFmtId="0" fontId="0" fillId="0" borderId="24"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wrapText="1"/>
      <protection hidden="1"/>
    </xf>
    <xf numFmtId="0" fontId="0" fillId="0" borderId="28"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49" fontId="16" fillId="0" borderId="10" xfId="0" applyNumberFormat="1" applyFont="1" applyFill="1" applyBorder="1" applyAlignment="1" applyProtection="1">
      <alignment horizontal="left" textRotation="90" wrapText="1" shrinkToFit="1"/>
      <protection hidden="1"/>
    </xf>
    <xf numFmtId="0" fontId="16" fillId="0" borderId="10" xfId="0" applyFont="1" applyFill="1" applyBorder="1" applyAlignment="1" applyProtection="1">
      <alignment horizontal="left" textRotation="90" wrapText="1" shrinkToFit="1"/>
      <protection hidden="1"/>
    </xf>
    <xf numFmtId="0" fontId="0" fillId="0" borderId="11"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1" xfId="0" applyNumberFormat="1" applyFont="1" applyFill="1" applyBorder="1" applyAlignment="1" applyProtection="1">
      <alignment horizontal="center" vertical="center"/>
      <protection hidden="1"/>
    </xf>
    <xf numFmtId="0" fontId="0" fillId="0" borderId="12" xfId="0" applyNumberFormat="1" applyFont="1" applyFill="1" applyBorder="1" applyAlignment="1" applyProtection="1">
      <alignment horizontal="center" vertical="center"/>
      <protection hidden="1"/>
    </xf>
    <xf numFmtId="1" fontId="0" fillId="0" borderId="11" xfId="0" applyNumberFormat="1"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49" fontId="5"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hidden="1"/>
    </xf>
    <xf numFmtId="49" fontId="8" fillId="0" borderId="12"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protection hidden="1"/>
    </xf>
    <xf numFmtId="49" fontId="0" fillId="0" borderId="0" xfId="43" applyNumberFormat="1" applyFont="1" applyFill="1" applyAlignment="1" applyProtection="1">
      <alignment horizontal="left" vertical="top" wrapText="1" indent="1"/>
      <protection/>
    </xf>
    <xf numFmtId="49" fontId="0" fillId="0" borderId="0" xfId="43" applyNumberFormat="1" applyFont="1" applyFill="1" applyAlignment="1" applyProtection="1">
      <alignment horizontal="left" vertical="top" wrapText="1" indent="1"/>
      <protection/>
    </xf>
    <xf numFmtId="0" fontId="0" fillId="0" borderId="0" xfId="0" applyAlignment="1">
      <alignment horizontal="left" vertical="top" indent="1"/>
    </xf>
    <xf numFmtId="49" fontId="0"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alignment horizontal="left" vertical="top" wrapText="1"/>
      <protection hidden="1"/>
    </xf>
    <xf numFmtId="49" fontId="0" fillId="0" borderId="0" xfId="0" applyNumberFormat="1" applyAlignment="1">
      <alignment horizontal="center" vertical="top"/>
    </xf>
    <xf numFmtId="0" fontId="0" fillId="0" borderId="0" xfId="0" applyAlignment="1">
      <alignment horizontal="center" vertical="top"/>
    </xf>
    <xf numFmtId="0" fontId="10" fillId="0" borderId="0" xfId="0" applyFont="1" applyFill="1" applyBorder="1" applyAlignment="1" applyProtection="1">
      <alignment horizontal="left" vertical="center"/>
      <protection hidden="1"/>
    </xf>
    <xf numFmtId="0" fontId="0" fillId="0" borderId="0" xfId="0" applyAlignment="1">
      <alignment horizontal="left" vertical="center"/>
    </xf>
    <xf numFmtId="0" fontId="2" fillId="0" borderId="0" xfId="0" applyFont="1" applyAlignment="1">
      <alignment horizontal="center" vertical="top" wrapText="1"/>
    </xf>
    <xf numFmtId="0" fontId="0" fillId="0" borderId="0" xfId="0" applyAlignment="1">
      <alignment horizontal="center" vertical="top" wrapText="1"/>
    </xf>
    <xf numFmtId="49" fontId="0" fillId="0" borderId="0" xfId="0" applyNumberFormat="1" applyFont="1" applyFill="1" applyAlignment="1" applyProtection="1">
      <alignment horizontal="left" vertical="top" wrapText="1" indent="1"/>
      <protection hidden="1"/>
    </xf>
    <xf numFmtId="49" fontId="0" fillId="0" borderId="0" xfId="0" applyNumberFormat="1" applyFont="1" applyFill="1" applyAlignment="1" applyProtection="1">
      <alignment horizontal="left" vertical="top" wrapText="1" indent="1"/>
      <protection/>
    </xf>
    <xf numFmtId="0" fontId="0" fillId="0" borderId="0" xfId="0" applyAlignment="1">
      <alignment horizontal="left" vertical="top" wrapText="1" indent="1"/>
    </xf>
    <xf numFmtId="49" fontId="13" fillId="0" borderId="0" xfId="0" applyNumberFormat="1" applyFont="1" applyFill="1" applyAlignment="1" applyProtection="1">
      <alignment/>
      <protection hidden="1"/>
    </xf>
    <xf numFmtId="0" fontId="2" fillId="0" borderId="11" xfId="0" applyFont="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Титул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4">
    <dxf>
      <font>
        <b/>
        <i val="0"/>
        <color indexed="10"/>
      </font>
    </dxf>
    <dxf>
      <font>
        <b/>
        <i val="0"/>
        <color indexed="48"/>
      </font>
    </dxf>
    <dxf>
      <font>
        <b/>
        <i val="0"/>
        <color rgb="FF3366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533400</xdr:colOff>
      <xdr:row>59</xdr:row>
      <xdr:rowOff>9525</xdr:rowOff>
    </xdr:from>
    <xdr:ext cx="57150" cy="104775"/>
    <xdr:sp>
      <xdr:nvSpPr>
        <xdr:cNvPr id="1" name="TextBox 3"/>
        <xdr:cNvSpPr txBox="1">
          <a:spLocks noChangeArrowheads="1"/>
        </xdr:cNvSpPr>
      </xdr:nvSpPr>
      <xdr:spPr>
        <a:xfrm flipH="1" flipV="1">
          <a:off x="15420975" y="9858375"/>
          <a:ext cx="57150" cy="104775"/>
        </a:xfrm>
        <a:prstGeom prst="rect">
          <a:avLst/>
        </a:prstGeom>
        <a:noFill/>
        <a:ln w="9525" cmpd="sng">
          <a:noFill/>
        </a:ln>
      </xdr:spPr>
      <xdr:txBody>
        <a:bodyPr vertOverflow="clip" wrap="square" lIns="27432" tIns="324612"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a:t>
          </a:r>
        </a:p>
      </xdr:txBody>
    </xdr:sp>
    <xdr:clientData/>
  </xdr:oneCellAnchor>
  <xdr:oneCellAnchor>
    <xdr:from>
      <xdr:col>1</xdr:col>
      <xdr:colOff>3790950</xdr:colOff>
      <xdr:row>73</xdr:row>
      <xdr:rowOff>0</xdr:rowOff>
    </xdr:from>
    <xdr:ext cx="76200" cy="47625"/>
    <xdr:sp fLocksText="0">
      <xdr:nvSpPr>
        <xdr:cNvPr id="2" name="TextBox 4"/>
        <xdr:cNvSpPr txBox="1">
          <a:spLocks noChangeArrowheads="1"/>
        </xdr:cNvSpPr>
      </xdr:nvSpPr>
      <xdr:spPr>
        <a:xfrm flipH="1" flipV="1">
          <a:off x="4762500" y="12172950"/>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72</xdr:row>
      <xdr:rowOff>0</xdr:rowOff>
    </xdr:from>
    <xdr:ext cx="57150" cy="266700"/>
    <xdr:sp fLocksText="0">
      <xdr:nvSpPr>
        <xdr:cNvPr id="3" name="TextBox 6"/>
        <xdr:cNvSpPr txBox="1">
          <a:spLocks noChangeArrowheads="1"/>
        </xdr:cNvSpPr>
      </xdr:nvSpPr>
      <xdr:spPr>
        <a:xfrm flipV="1">
          <a:off x="4772025" y="12011025"/>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72</xdr:row>
      <xdr:rowOff>0</xdr:rowOff>
    </xdr:from>
    <xdr:ext cx="57150" cy="266700"/>
    <xdr:sp fLocksText="0">
      <xdr:nvSpPr>
        <xdr:cNvPr id="4" name="TextBox 5"/>
        <xdr:cNvSpPr txBox="1">
          <a:spLocks noChangeArrowheads="1"/>
        </xdr:cNvSpPr>
      </xdr:nvSpPr>
      <xdr:spPr>
        <a:xfrm flipV="1">
          <a:off x="4772025" y="12011025"/>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3790950</xdr:colOff>
      <xdr:row>74</xdr:row>
      <xdr:rowOff>0</xdr:rowOff>
    </xdr:from>
    <xdr:ext cx="76200" cy="47625"/>
    <xdr:sp fLocksText="0">
      <xdr:nvSpPr>
        <xdr:cNvPr id="5" name="TextBox 7"/>
        <xdr:cNvSpPr txBox="1">
          <a:spLocks noChangeArrowheads="1"/>
        </xdr:cNvSpPr>
      </xdr:nvSpPr>
      <xdr:spPr>
        <a:xfrm flipH="1" flipV="1">
          <a:off x="4762500" y="123348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74</xdr:row>
      <xdr:rowOff>0</xdr:rowOff>
    </xdr:from>
    <xdr:ext cx="57150" cy="266700"/>
    <xdr:sp fLocksText="0">
      <xdr:nvSpPr>
        <xdr:cNvPr id="6" name="TextBox 8"/>
        <xdr:cNvSpPr txBox="1">
          <a:spLocks noChangeArrowheads="1"/>
        </xdr:cNvSpPr>
      </xdr:nvSpPr>
      <xdr:spPr>
        <a:xfrm flipV="1">
          <a:off x="4772025" y="12334875"/>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74</xdr:row>
      <xdr:rowOff>0</xdr:rowOff>
    </xdr:from>
    <xdr:ext cx="57150" cy="266700"/>
    <xdr:sp fLocksText="0">
      <xdr:nvSpPr>
        <xdr:cNvPr id="7" name="TextBox 9"/>
        <xdr:cNvSpPr txBox="1">
          <a:spLocks noChangeArrowheads="1"/>
        </xdr:cNvSpPr>
      </xdr:nvSpPr>
      <xdr:spPr>
        <a:xfrm flipV="1">
          <a:off x="4772025" y="12334875"/>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3790950</xdr:colOff>
      <xdr:row>74</xdr:row>
      <xdr:rowOff>0</xdr:rowOff>
    </xdr:from>
    <xdr:ext cx="76200" cy="47625"/>
    <xdr:sp fLocksText="0">
      <xdr:nvSpPr>
        <xdr:cNvPr id="8" name="TextBox 10"/>
        <xdr:cNvSpPr txBox="1">
          <a:spLocks noChangeArrowheads="1"/>
        </xdr:cNvSpPr>
      </xdr:nvSpPr>
      <xdr:spPr>
        <a:xfrm flipH="1" flipV="1">
          <a:off x="4762500" y="123348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74</xdr:row>
      <xdr:rowOff>0</xdr:rowOff>
    </xdr:from>
    <xdr:ext cx="57150" cy="266700"/>
    <xdr:sp fLocksText="0">
      <xdr:nvSpPr>
        <xdr:cNvPr id="9" name="TextBox 11"/>
        <xdr:cNvSpPr txBox="1">
          <a:spLocks noChangeArrowheads="1"/>
        </xdr:cNvSpPr>
      </xdr:nvSpPr>
      <xdr:spPr>
        <a:xfrm flipV="1">
          <a:off x="4772025" y="12334875"/>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82</xdr:row>
      <xdr:rowOff>0</xdr:rowOff>
    </xdr:from>
    <xdr:ext cx="57150" cy="266700"/>
    <xdr:sp fLocksText="0">
      <xdr:nvSpPr>
        <xdr:cNvPr id="10" name="TextBox 12"/>
        <xdr:cNvSpPr txBox="1">
          <a:spLocks noChangeArrowheads="1"/>
        </xdr:cNvSpPr>
      </xdr:nvSpPr>
      <xdr:spPr>
        <a:xfrm flipV="1">
          <a:off x="4772025" y="13868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82</xdr:row>
      <xdr:rowOff>0</xdr:rowOff>
    </xdr:from>
    <xdr:ext cx="57150" cy="266700"/>
    <xdr:sp fLocksText="0">
      <xdr:nvSpPr>
        <xdr:cNvPr id="11" name="TextBox 13"/>
        <xdr:cNvSpPr txBox="1">
          <a:spLocks noChangeArrowheads="1"/>
        </xdr:cNvSpPr>
      </xdr:nvSpPr>
      <xdr:spPr>
        <a:xfrm flipV="1">
          <a:off x="4772025" y="13868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82</xdr:row>
      <xdr:rowOff>0</xdr:rowOff>
    </xdr:from>
    <xdr:ext cx="57150" cy="266700"/>
    <xdr:sp fLocksText="0">
      <xdr:nvSpPr>
        <xdr:cNvPr id="12" name="TextBox 14"/>
        <xdr:cNvSpPr txBox="1">
          <a:spLocks noChangeArrowheads="1"/>
        </xdr:cNvSpPr>
      </xdr:nvSpPr>
      <xdr:spPr>
        <a:xfrm flipV="1">
          <a:off x="4772025" y="13868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89</xdr:row>
      <xdr:rowOff>0</xdr:rowOff>
    </xdr:from>
    <xdr:ext cx="57150" cy="266700"/>
    <xdr:sp fLocksText="0">
      <xdr:nvSpPr>
        <xdr:cNvPr id="13" name="TextBox 15"/>
        <xdr:cNvSpPr txBox="1">
          <a:spLocks noChangeArrowheads="1"/>
        </xdr:cNvSpPr>
      </xdr:nvSpPr>
      <xdr:spPr>
        <a:xfrm flipV="1">
          <a:off x="4772025" y="15011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89</xdr:row>
      <xdr:rowOff>0</xdr:rowOff>
    </xdr:from>
    <xdr:ext cx="57150" cy="266700"/>
    <xdr:sp fLocksText="0">
      <xdr:nvSpPr>
        <xdr:cNvPr id="14" name="TextBox 16"/>
        <xdr:cNvSpPr txBox="1">
          <a:spLocks noChangeArrowheads="1"/>
        </xdr:cNvSpPr>
      </xdr:nvSpPr>
      <xdr:spPr>
        <a:xfrm flipV="1">
          <a:off x="4772025" y="15011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9525</xdr:colOff>
      <xdr:row>89</xdr:row>
      <xdr:rowOff>0</xdr:rowOff>
    </xdr:from>
    <xdr:ext cx="57150" cy="266700"/>
    <xdr:sp fLocksText="0">
      <xdr:nvSpPr>
        <xdr:cNvPr id="15" name="TextBox 17"/>
        <xdr:cNvSpPr txBox="1">
          <a:spLocks noChangeArrowheads="1"/>
        </xdr:cNvSpPr>
      </xdr:nvSpPr>
      <xdr:spPr>
        <a:xfrm flipV="1">
          <a:off x="4772025" y="15011400"/>
          <a:ext cx="571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G34"/>
  <sheetViews>
    <sheetView zoomScalePageLayoutView="0" workbookViewId="0" topLeftCell="A1">
      <selection activeCell="AC10" sqref="AC10"/>
    </sheetView>
  </sheetViews>
  <sheetFormatPr defaultColWidth="9.00390625" defaultRowHeight="12.75"/>
  <cols>
    <col min="1" max="20" width="3.00390625" style="114" customWidth="1"/>
    <col min="21" max="21" width="1.37890625" style="114" customWidth="1"/>
    <col min="22" max="30" width="3.00390625" style="114" customWidth="1"/>
    <col min="31" max="31" width="2.75390625" style="114" customWidth="1"/>
    <col min="32" max="34" width="6.75390625" style="114" customWidth="1"/>
    <col min="35" max="35" width="20.25390625" style="114" customWidth="1"/>
    <col min="36" max="36" width="18.00390625" style="114" customWidth="1"/>
    <col min="37" max="37" width="6.75390625" style="114" customWidth="1"/>
    <col min="38" max="38" width="10.25390625" style="114" customWidth="1"/>
    <col min="39" max="42" width="8.625" style="114" customWidth="1"/>
    <col min="43" max="43" width="6.25390625" style="114" customWidth="1"/>
    <col min="44" max="16384" width="9.125" style="114" customWidth="1"/>
  </cols>
  <sheetData>
    <row r="1" spans="1:49" ht="19.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3"/>
      <c r="AN1" s="113"/>
      <c r="AO1" s="113"/>
      <c r="AP1" s="113"/>
      <c r="AQ1" s="113"/>
      <c r="AR1" s="112"/>
      <c r="AS1" s="112"/>
      <c r="AT1" s="112"/>
      <c r="AU1" s="112"/>
      <c r="AV1" s="112"/>
      <c r="AW1" s="112"/>
    </row>
    <row r="2" spans="1:50" ht="19.5">
      <c r="A2" s="315" t="s">
        <v>186</v>
      </c>
      <c r="B2" s="315"/>
      <c r="C2" s="315"/>
      <c r="D2" s="315"/>
      <c r="E2" s="315"/>
      <c r="F2" s="315"/>
      <c r="G2" s="315"/>
      <c r="H2" s="315"/>
      <c r="I2" s="315"/>
      <c r="J2" s="115"/>
      <c r="K2" s="115"/>
      <c r="L2" s="115"/>
      <c r="M2" s="115"/>
      <c r="N2" s="115"/>
      <c r="O2" s="115"/>
      <c r="P2" s="115"/>
      <c r="Q2" s="115"/>
      <c r="R2" s="115"/>
      <c r="S2" s="115"/>
      <c r="T2" s="115"/>
      <c r="U2" s="115"/>
      <c r="V2" s="115"/>
      <c r="W2" s="115"/>
      <c r="X2" s="115"/>
      <c r="Y2" s="113"/>
      <c r="Z2" s="113"/>
      <c r="AA2" s="113"/>
      <c r="AB2" s="113"/>
      <c r="AC2" s="113"/>
      <c r="AD2" s="113"/>
      <c r="AE2" s="113"/>
      <c r="AF2" s="113"/>
      <c r="AG2" s="113"/>
      <c r="AH2" s="113"/>
      <c r="AI2" s="116"/>
      <c r="AJ2" s="120" t="s">
        <v>134</v>
      </c>
      <c r="AK2" s="117"/>
      <c r="AL2" s="117"/>
      <c r="AM2" s="117"/>
      <c r="AN2" s="117"/>
      <c r="AO2" s="117"/>
      <c r="AP2" s="117"/>
      <c r="AQ2" s="117"/>
      <c r="AR2" s="118"/>
      <c r="AS2" s="119"/>
      <c r="AT2" s="119"/>
      <c r="AU2" s="115"/>
      <c r="AV2" s="115"/>
      <c r="AW2" s="112"/>
      <c r="AX2" s="112"/>
    </row>
    <row r="3" spans="1:50" ht="19.5">
      <c r="A3" s="316" t="s">
        <v>177</v>
      </c>
      <c r="B3" s="316"/>
      <c r="C3" s="316"/>
      <c r="D3" s="316"/>
      <c r="E3" s="316"/>
      <c r="F3" s="316"/>
      <c r="G3" s="316"/>
      <c r="H3" s="316"/>
      <c r="I3" s="316"/>
      <c r="J3" s="316"/>
      <c r="K3" s="316"/>
      <c r="L3" s="316"/>
      <c r="M3" s="316"/>
      <c r="N3" s="316"/>
      <c r="O3" s="316"/>
      <c r="P3" s="316"/>
      <c r="Q3" s="316"/>
      <c r="R3" s="316"/>
      <c r="S3" s="316"/>
      <c r="T3" s="115"/>
      <c r="U3" s="115"/>
      <c r="V3" s="115"/>
      <c r="W3" s="115"/>
      <c r="X3" s="115"/>
      <c r="Y3" s="113"/>
      <c r="Z3" s="113"/>
      <c r="AA3" s="113"/>
      <c r="AB3" s="113"/>
      <c r="AC3" s="113"/>
      <c r="AD3" s="113"/>
      <c r="AE3" s="113"/>
      <c r="AF3" s="113"/>
      <c r="AG3" s="113"/>
      <c r="AH3" s="113"/>
      <c r="AI3" s="116"/>
      <c r="AJ3" s="116" t="s">
        <v>218</v>
      </c>
      <c r="AK3" s="116"/>
      <c r="AL3" s="116"/>
      <c r="AM3" s="116"/>
      <c r="AN3" s="116"/>
      <c r="AO3" s="116"/>
      <c r="AP3" s="116"/>
      <c r="AQ3" s="116"/>
      <c r="AR3" s="120"/>
      <c r="AS3" s="120"/>
      <c r="AT3" s="120"/>
      <c r="AU3" s="115"/>
      <c r="AV3" s="115"/>
      <c r="AW3" s="112"/>
      <c r="AX3" s="112"/>
    </row>
    <row r="4" spans="1:50" ht="19.5">
      <c r="A4" s="316" t="s">
        <v>179</v>
      </c>
      <c r="B4" s="316"/>
      <c r="C4" s="316"/>
      <c r="D4" s="316"/>
      <c r="E4" s="316"/>
      <c r="F4" s="316"/>
      <c r="G4" s="316"/>
      <c r="H4" s="316"/>
      <c r="I4" s="316"/>
      <c r="J4" s="316"/>
      <c r="K4" s="316"/>
      <c r="L4" s="115"/>
      <c r="M4" s="115"/>
      <c r="N4" s="115"/>
      <c r="O4" s="115"/>
      <c r="P4" s="115"/>
      <c r="Q4" s="115"/>
      <c r="R4" s="115"/>
      <c r="S4" s="115"/>
      <c r="T4" s="115"/>
      <c r="U4" s="115"/>
      <c r="V4" s="115"/>
      <c r="W4" s="115"/>
      <c r="X4" s="115"/>
      <c r="Y4" s="113"/>
      <c r="Z4" s="113"/>
      <c r="AA4" s="113"/>
      <c r="AB4" s="113"/>
      <c r="AC4" s="113"/>
      <c r="AD4" s="113"/>
      <c r="AE4" s="113"/>
      <c r="AF4" s="113"/>
      <c r="AG4" s="113"/>
      <c r="AH4" s="113"/>
      <c r="AI4" s="116"/>
      <c r="AJ4" s="156" t="s">
        <v>219</v>
      </c>
      <c r="AK4" s="156"/>
      <c r="AL4" s="156"/>
      <c r="AM4" s="156"/>
      <c r="AN4" s="116"/>
      <c r="AO4" s="116"/>
      <c r="AP4" s="116"/>
      <c r="AQ4" s="116"/>
      <c r="AR4" s="120"/>
      <c r="AS4" s="120"/>
      <c r="AT4" s="120"/>
      <c r="AU4" s="115"/>
      <c r="AV4" s="115"/>
      <c r="AW4" s="112"/>
      <c r="AX4" s="112"/>
    </row>
    <row r="5" spans="1:49" ht="19.5">
      <c r="A5" s="316" t="s">
        <v>391</v>
      </c>
      <c r="B5" s="316"/>
      <c r="C5" s="316"/>
      <c r="D5" s="316"/>
      <c r="E5" s="316"/>
      <c r="F5" s="316"/>
      <c r="G5" s="316"/>
      <c r="H5" s="316"/>
      <c r="I5" s="316"/>
      <c r="J5" s="316"/>
      <c r="K5" s="316"/>
      <c r="L5" s="115"/>
      <c r="M5" s="115"/>
      <c r="N5" s="115"/>
      <c r="O5" s="115"/>
      <c r="P5" s="115"/>
      <c r="Q5" s="115"/>
      <c r="R5" s="115"/>
      <c r="S5" s="115"/>
      <c r="T5" s="115"/>
      <c r="U5" s="115"/>
      <c r="V5" s="115"/>
      <c r="W5" s="115"/>
      <c r="X5" s="115"/>
      <c r="Y5" s="113"/>
      <c r="Z5" s="113"/>
      <c r="AA5" s="113"/>
      <c r="AB5" s="113"/>
      <c r="AC5" s="113"/>
      <c r="AD5" s="113"/>
      <c r="AE5" s="113"/>
      <c r="AF5" s="113"/>
      <c r="AG5" s="113"/>
      <c r="AH5" s="113"/>
      <c r="AI5" s="113"/>
      <c r="AJ5" s="116" t="s">
        <v>178</v>
      </c>
      <c r="AK5" s="116"/>
      <c r="AL5" s="116"/>
      <c r="AM5" s="116"/>
      <c r="AN5" s="120"/>
      <c r="AO5" s="120"/>
      <c r="AP5" s="120"/>
      <c r="AQ5" s="120"/>
      <c r="AR5" s="120"/>
      <c r="AS5" s="120"/>
      <c r="AT5" s="115"/>
      <c r="AU5" s="115"/>
      <c r="AV5" s="112"/>
      <c r="AW5" s="112"/>
    </row>
    <row r="6" spans="1:49" ht="19.5">
      <c r="A6" s="116"/>
      <c r="B6" s="116"/>
      <c r="C6" s="116"/>
      <c r="D6" s="116"/>
      <c r="E6" s="116"/>
      <c r="F6" s="116"/>
      <c r="G6" s="116"/>
      <c r="H6" s="116"/>
      <c r="I6" s="116"/>
      <c r="J6" s="116"/>
      <c r="K6" s="116"/>
      <c r="L6" s="115"/>
      <c r="M6" s="115"/>
      <c r="N6" s="115"/>
      <c r="O6" s="115"/>
      <c r="P6" s="115"/>
      <c r="Q6" s="115"/>
      <c r="R6" s="115"/>
      <c r="S6" s="115"/>
      <c r="T6" s="115"/>
      <c r="U6" s="115"/>
      <c r="V6" s="115"/>
      <c r="W6" s="115"/>
      <c r="X6" s="115"/>
      <c r="Y6" s="113"/>
      <c r="Z6" s="113"/>
      <c r="AA6" s="113"/>
      <c r="AB6" s="113"/>
      <c r="AC6" s="113"/>
      <c r="AD6" s="113"/>
      <c r="AE6" s="113"/>
      <c r="AF6" s="113"/>
      <c r="AG6" s="113"/>
      <c r="AH6" s="113"/>
      <c r="AI6" s="187" t="s">
        <v>239</v>
      </c>
      <c r="AJ6" s="116" t="s">
        <v>391</v>
      </c>
      <c r="AK6" s="120"/>
      <c r="AL6" s="120"/>
      <c r="AM6" s="120"/>
      <c r="AN6" s="120"/>
      <c r="AO6" s="120"/>
      <c r="AP6" s="120"/>
      <c r="AQ6" s="120"/>
      <c r="AR6" s="120"/>
      <c r="AS6" s="120"/>
      <c r="AT6" s="115"/>
      <c r="AU6" s="115"/>
      <c r="AV6" s="112"/>
      <c r="AW6" s="112"/>
    </row>
    <row r="7" spans="1:49" ht="19.5">
      <c r="A7" s="116"/>
      <c r="B7" s="116"/>
      <c r="C7" s="116"/>
      <c r="D7" s="116"/>
      <c r="E7" s="116"/>
      <c r="F7" s="116"/>
      <c r="G7" s="116"/>
      <c r="H7" s="116"/>
      <c r="I7" s="116"/>
      <c r="J7" s="116"/>
      <c r="K7" s="116"/>
      <c r="L7" s="115"/>
      <c r="M7" s="115"/>
      <c r="N7" s="115"/>
      <c r="O7" s="115"/>
      <c r="P7" s="115"/>
      <c r="Q7" s="115"/>
      <c r="R7" s="115"/>
      <c r="S7" s="115"/>
      <c r="T7" s="115"/>
      <c r="U7" s="115"/>
      <c r="V7" s="115"/>
      <c r="W7" s="115"/>
      <c r="X7" s="115"/>
      <c r="Y7" s="113"/>
      <c r="Z7" s="113"/>
      <c r="AA7" s="113"/>
      <c r="AB7" s="113"/>
      <c r="AC7" s="113"/>
      <c r="AD7" s="113"/>
      <c r="AE7" s="113"/>
      <c r="AF7" s="113"/>
      <c r="AG7" s="113"/>
      <c r="AH7" s="113"/>
      <c r="AI7" s="113"/>
      <c r="AJ7" s="120"/>
      <c r="AK7" s="120"/>
      <c r="AL7" s="120"/>
      <c r="AM7" s="120"/>
      <c r="AN7" s="120"/>
      <c r="AO7" s="120"/>
      <c r="AP7" s="120"/>
      <c r="AQ7" s="120"/>
      <c r="AR7" s="120"/>
      <c r="AS7" s="120"/>
      <c r="AT7" s="115"/>
      <c r="AU7" s="115"/>
      <c r="AV7" s="112"/>
      <c r="AW7" s="112"/>
    </row>
    <row r="8" spans="1:49" ht="19.5">
      <c r="A8" s="116"/>
      <c r="B8" s="116"/>
      <c r="C8" s="116"/>
      <c r="D8" s="116"/>
      <c r="E8" s="116"/>
      <c r="F8" s="116"/>
      <c r="G8" s="116"/>
      <c r="H8" s="116"/>
      <c r="I8" s="116"/>
      <c r="J8" s="116"/>
      <c r="K8" s="116"/>
      <c r="L8" s="115"/>
      <c r="M8" s="115"/>
      <c r="N8" s="115"/>
      <c r="O8" s="115"/>
      <c r="P8" s="115"/>
      <c r="Q8" s="115"/>
      <c r="R8" s="115"/>
      <c r="S8" s="115"/>
      <c r="T8" s="115"/>
      <c r="U8" s="115"/>
      <c r="V8" s="115"/>
      <c r="W8" s="115"/>
      <c r="X8" s="115"/>
      <c r="Y8" s="113"/>
      <c r="Z8" s="113"/>
      <c r="AA8" s="113"/>
      <c r="AB8" s="113"/>
      <c r="AC8" s="113"/>
      <c r="AD8" s="113"/>
      <c r="AE8" s="113"/>
      <c r="AF8" s="113"/>
      <c r="AG8" s="113"/>
      <c r="AH8" s="113"/>
      <c r="AI8" s="113"/>
      <c r="AJ8" s="120"/>
      <c r="AK8" s="120"/>
      <c r="AL8" s="120"/>
      <c r="AM8" s="120"/>
      <c r="AN8" s="120"/>
      <c r="AO8" s="120"/>
      <c r="AP8" s="120"/>
      <c r="AQ8" s="120"/>
      <c r="AR8" s="120"/>
      <c r="AS8" s="120"/>
      <c r="AT8" s="115"/>
      <c r="AU8" s="115"/>
      <c r="AV8" s="112"/>
      <c r="AW8" s="112"/>
    </row>
    <row r="9" spans="1:49" ht="19.5">
      <c r="A9" s="117"/>
      <c r="B9" s="117"/>
      <c r="C9" s="117"/>
      <c r="D9" s="117"/>
      <c r="E9" s="117"/>
      <c r="F9" s="117"/>
      <c r="G9" s="117"/>
      <c r="H9" s="117"/>
      <c r="I9" s="117"/>
      <c r="J9" s="115"/>
      <c r="K9" s="115"/>
      <c r="L9" s="115"/>
      <c r="M9" s="115"/>
      <c r="N9" s="115"/>
      <c r="O9" s="115"/>
      <c r="P9" s="115"/>
      <c r="Q9" s="115"/>
      <c r="R9" s="115"/>
      <c r="S9" s="115"/>
      <c r="T9" s="115"/>
      <c r="U9" s="115"/>
      <c r="V9" s="115"/>
      <c r="W9" s="115"/>
      <c r="X9" s="115"/>
      <c r="Y9" s="113"/>
      <c r="Z9" s="113"/>
      <c r="AA9" s="113"/>
      <c r="AB9" s="113"/>
      <c r="AC9" s="113"/>
      <c r="AD9" s="113"/>
      <c r="AE9" s="113"/>
      <c r="AF9" s="113"/>
      <c r="AG9" s="113"/>
      <c r="AH9" s="113"/>
      <c r="AI9" s="113"/>
      <c r="AJ9" s="120"/>
      <c r="AK9" s="120"/>
      <c r="AL9" s="120"/>
      <c r="AM9" s="120"/>
      <c r="AN9" s="120"/>
      <c r="AO9" s="120"/>
      <c r="AP9" s="120"/>
      <c r="AQ9" s="120"/>
      <c r="AR9" s="120"/>
      <c r="AS9" s="120"/>
      <c r="AT9" s="115"/>
      <c r="AU9" s="115"/>
      <c r="AV9" s="112"/>
      <c r="AW9" s="112"/>
    </row>
    <row r="10" spans="1:49" ht="19.5">
      <c r="A10" s="117"/>
      <c r="B10" s="117"/>
      <c r="C10" s="117"/>
      <c r="D10" s="117"/>
      <c r="E10" s="117"/>
      <c r="F10" s="117"/>
      <c r="G10" s="117"/>
      <c r="H10" s="117"/>
      <c r="I10" s="117"/>
      <c r="J10" s="115"/>
      <c r="K10" s="115"/>
      <c r="L10" s="115"/>
      <c r="M10" s="115"/>
      <c r="N10" s="115"/>
      <c r="O10" s="115"/>
      <c r="P10" s="115"/>
      <c r="Q10" s="115"/>
      <c r="R10" s="115"/>
      <c r="S10" s="115"/>
      <c r="T10" s="115"/>
      <c r="U10" s="115"/>
      <c r="V10" s="115"/>
      <c r="W10" s="115"/>
      <c r="X10" s="115"/>
      <c r="Y10" s="113"/>
      <c r="Z10" s="113"/>
      <c r="AA10" s="113"/>
      <c r="AB10" s="113"/>
      <c r="AC10" s="113"/>
      <c r="AD10" s="113"/>
      <c r="AE10" s="113"/>
      <c r="AF10" s="113"/>
      <c r="AG10" s="113"/>
      <c r="AH10" s="113"/>
      <c r="AI10" s="113"/>
      <c r="AJ10" s="120"/>
      <c r="AK10" s="120"/>
      <c r="AL10" s="120"/>
      <c r="AM10" s="120"/>
      <c r="AN10" s="120"/>
      <c r="AO10" s="120"/>
      <c r="AP10" s="120"/>
      <c r="AQ10" s="120"/>
      <c r="AR10" s="120"/>
      <c r="AS10" s="120"/>
      <c r="AT10" s="115"/>
      <c r="AU10" s="115"/>
      <c r="AV10" s="112"/>
      <c r="AW10" s="112"/>
    </row>
    <row r="11" spans="1:49" ht="18.75">
      <c r="A11" s="121"/>
      <c r="B11" s="121"/>
      <c r="C11" s="121"/>
      <c r="D11" s="121"/>
      <c r="E11" s="121"/>
      <c r="F11" s="121"/>
      <c r="G11" s="121"/>
      <c r="H11" s="121"/>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3" t="s">
        <v>138</v>
      </c>
      <c r="AG11" s="122"/>
      <c r="AH11" s="122"/>
      <c r="AI11" s="122"/>
      <c r="AJ11" s="124"/>
      <c r="AK11" s="124"/>
      <c r="AL11" s="124"/>
      <c r="AM11" s="124"/>
      <c r="AN11" s="124"/>
      <c r="AO11" s="124"/>
      <c r="AP11" s="124"/>
      <c r="AQ11" s="124"/>
      <c r="AR11" s="112"/>
      <c r="AS11" s="112"/>
      <c r="AT11" s="112"/>
      <c r="AU11" s="112"/>
      <c r="AV11" s="112"/>
      <c r="AW11" s="112"/>
    </row>
    <row r="12" spans="1:49" ht="18.75">
      <c r="A12" s="121"/>
      <c r="B12" s="121"/>
      <c r="C12" s="121"/>
      <c r="D12" s="121"/>
      <c r="E12" s="121"/>
      <c r="F12" s="121"/>
      <c r="G12" s="121"/>
      <c r="H12" s="121"/>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3"/>
      <c r="AG12" s="122"/>
      <c r="AH12" s="122"/>
      <c r="AI12" s="122"/>
      <c r="AJ12" s="124"/>
      <c r="AK12" s="124"/>
      <c r="AL12" s="124"/>
      <c r="AM12" s="124"/>
      <c r="AN12" s="124"/>
      <c r="AO12" s="124"/>
      <c r="AP12" s="124"/>
      <c r="AQ12" s="124"/>
      <c r="AR12" s="112"/>
      <c r="AS12" s="112"/>
      <c r="AT12" s="112"/>
      <c r="AU12" s="112"/>
      <c r="AV12" s="112"/>
      <c r="AW12" s="112"/>
    </row>
    <row r="13" spans="1:49" ht="18.75">
      <c r="A13" s="121"/>
      <c r="B13" s="121"/>
      <c r="C13" s="121"/>
      <c r="D13" s="121"/>
      <c r="E13" s="121"/>
      <c r="F13" s="121"/>
      <c r="G13" s="121"/>
      <c r="H13" s="121"/>
      <c r="J13" s="122"/>
      <c r="K13" s="122"/>
      <c r="L13" s="122"/>
      <c r="M13" s="122"/>
      <c r="N13" s="122"/>
      <c r="O13" s="122"/>
      <c r="P13" s="317" t="s">
        <v>220</v>
      </c>
      <c r="Q13" s="318"/>
      <c r="R13" s="318"/>
      <c r="S13" s="318"/>
      <c r="T13" s="318"/>
      <c r="U13" s="318"/>
      <c r="V13" s="318"/>
      <c r="W13" s="318"/>
      <c r="X13" s="318"/>
      <c r="Y13" s="318"/>
      <c r="Z13" s="318"/>
      <c r="AA13" s="318"/>
      <c r="AB13" s="318"/>
      <c r="AC13" s="318"/>
      <c r="AD13" s="318"/>
      <c r="AE13" s="318"/>
      <c r="AF13" s="318"/>
      <c r="AG13" s="318"/>
      <c r="AH13" s="318"/>
      <c r="AI13" s="318"/>
      <c r="AJ13" s="318"/>
      <c r="AK13" s="124"/>
      <c r="AL13" s="124"/>
      <c r="AM13" s="124"/>
      <c r="AN13" s="124"/>
      <c r="AO13" s="124"/>
      <c r="AP13" s="124"/>
      <c r="AQ13" s="124"/>
      <c r="AR13" s="112"/>
      <c r="AS13" s="112"/>
      <c r="AT13" s="112"/>
      <c r="AU13" s="112"/>
      <c r="AV13" s="112"/>
      <c r="AW13" s="112"/>
    </row>
    <row r="14" spans="2:49" ht="18.75">
      <c r="B14" s="125"/>
      <c r="C14" s="125"/>
      <c r="D14" s="125"/>
      <c r="E14" s="125"/>
      <c r="F14" s="125"/>
      <c r="G14" s="125"/>
      <c r="H14" s="125"/>
      <c r="I14" s="125"/>
      <c r="J14" s="125"/>
      <c r="K14" s="125"/>
      <c r="L14" s="125"/>
      <c r="M14" s="125"/>
      <c r="N14" s="125"/>
      <c r="O14" s="125"/>
      <c r="P14" s="162"/>
      <c r="Q14" s="162"/>
      <c r="R14" s="162"/>
      <c r="S14" s="162"/>
      <c r="T14" s="162"/>
      <c r="U14" s="162"/>
      <c r="V14" s="162"/>
      <c r="W14" s="162"/>
      <c r="X14" s="162"/>
      <c r="Y14" s="162"/>
      <c r="Z14" s="162"/>
      <c r="AA14" s="162"/>
      <c r="AB14" s="162"/>
      <c r="AC14" s="162"/>
      <c r="AD14" s="162"/>
      <c r="AE14" s="162"/>
      <c r="AF14" s="163" t="s">
        <v>187</v>
      </c>
      <c r="AG14" s="162"/>
      <c r="AH14" s="162"/>
      <c r="AI14" s="162"/>
      <c r="AJ14" s="162"/>
      <c r="AK14" s="125"/>
      <c r="AL14" s="125"/>
      <c r="AM14" s="124"/>
      <c r="AN14" s="124"/>
      <c r="AO14" s="124"/>
      <c r="AP14" s="124"/>
      <c r="AQ14" s="124"/>
      <c r="AR14" s="112"/>
      <c r="AS14" s="112"/>
      <c r="AT14" s="112"/>
      <c r="AU14" s="112"/>
      <c r="AV14" s="112"/>
      <c r="AW14" s="112"/>
    </row>
    <row r="15" spans="1:49" ht="18.75">
      <c r="A15" s="119"/>
      <c r="B15" s="125"/>
      <c r="C15" s="125"/>
      <c r="D15" s="125"/>
      <c r="E15" s="125"/>
      <c r="F15" s="125"/>
      <c r="G15" s="125"/>
      <c r="H15" s="125"/>
      <c r="I15" s="125"/>
      <c r="J15" s="125"/>
      <c r="K15" s="125"/>
      <c r="L15" s="125"/>
      <c r="M15" s="125"/>
      <c r="N15" s="125"/>
      <c r="O15" s="125"/>
      <c r="P15" s="162"/>
      <c r="Q15" s="162"/>
      <c r="R15" s="162"/>
      <c r="S15" s="162"/>
      <c r="T15" s="162"/>
      <c r="U15" s="162"/>
      <c r="V15" s="162"/>
      <c r="W15" s="162"/>
      <c r="X15" s="162"/>
      <c r="Y15" s="162"/>
      <c r="Z15" s="162"/>
      <c r="AA15" s="162"/>
      <c r="AB15" s="162"/>
      <c r="AC15" s="162"/>
      <c r="AD15" s="162"/>
      <c r="AE15" s="162"/>
      <c r="AF15" s="163" t="s">
        <v>139</v>
      </c>
      <c r="AG15" s="162"/>
      <c r="AH15" s="162"/>
      <c r="AI15" s="162"/>
      <c r="AJ15" s="162"/>
      <c r="AK15" s="125"/>
      <c r="AL15" s="125"/>
      <c r="AM15" s="124"/>
      <c r="AN15" s="124"/>
      <c r="AO15" s="124"/>
      <c r="AP15" s="124"/>
      <c r="AQ15" s="124"/>
      <c r="AR15" s="112"/>
      <c r="AS15" s="112"/>
      <c r="AT15" s="112"/>
      <c r="AU15" s="112"/>
      <c r="AV15" s="112"/>
      <c r="AW15" s="112"/>
    </row>
    <row r="16" spans="2:49" ht="18.75">
      <c r="B16" s="125"/>
      <c r="C16" s="125"/>
      <c r="D16" s="125"/>
      <c r="E16" s="125"/>
      <c r="F16" s="125"/>
      <c r="G16" s="125"/>
      <c r="H16" s="125"/>
      <c r="I16" s="125"/>
      <c r="J16" s="125"/>
      <c r="K16" s="125"/>
      <c r="L16" s="125"/>
      <c r="M16" s="125"/>
      <c r="N16" s="125"/>
      <c r="O16" s="125"/>
      <c r="P16" s="125"/>
      <c r="Q16" s="125"/>
      <c r="R16" s="125"/>
      <c r="S16" s="125"/>
      <c r="T16" s="126"/>
      <c r="U16" s="126"/>
      <c r="V16" s="126"/>
      <c r="W16" s="126"/>
      <c r="X16" s="126"/>
      <c r="Y16" s="126"/>
      <c r="Z16" s="126"/>
      <c r="AA16" s="126"/>
      <c r="AB16" s="126"/>
      <c r="AC16" s="126"/>
      <c r="AD16" s="126"/>
      <c r="AE16" s="126"/>
      <c r="AF16" s="117"/>
      <c r="AG16" s="126"/>
      <c r="AH16" s="126"/>
      <c r="AI16" s="126"/>
      <c r="AJ16" s="125"/>
      <c r="AK16" s="125"/>
      <c r="AL16" s="125"/>
      <c r="AM16" s="124"/>
      <c r="AN16" s="124"/>
      <c r="AO16" s="124"/>
      <c r="AP16" s="124"/>
      <c r="AQ16" s="124"/>
      <c r="AR16" s="112"/>
      <c r="AS16" s="112"/>
      <c r="AT16" s="112"/>
      <c r="AU16" s="112"/>
      <c r="AV16" s="112"/>
      <c r="AW16" s="112"/>
    </row>
    <row r="17" spans="1:49" ht="18.75">
      <c r="A17" s="11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4"/>
      <c r="AN17" s="124"/>
      <c r="AO17" s="124"/>
      <c r="AP17" s="124"/>
      <c r="AQ17" s="124"/>
      <c r="AR17" s="112"/>
      <c r="AS17" s="112"/>
      <c r="AT17" s="112"/>
      <c r="AU17" s="112"/>
      <c r="AV17" s="112"/>
      <c r="AW17" s="112"/>
    </row>
    <row r="18" spans="1:49" ht="18.75">
      <c r="A18" s="119"/>
      <c r="B18" s="125"/>
      <c r="C18" s="125"/>
      <c r="D18" s="125"/>
      <c r="E18" s="125"/>
      <c r="F18" s="125"/>
      <c r="G18" s="125"/>
      <c r="H18" s="125"/>
      <c r="I18" s="125"/>
      <c r="J18" s="125"/>
      <c r="K18" s="125"/>
      <c r="L18" s="125"/>
      <c r="M18" s="125"/>
      <c r="N18" s="125"/>
      <c r="O18" s="125"/>
      <c r="P18" s="125"/>
      <c r="AK18" s="125"/>
      <c r="AL18" s="125"/>
      <c r="AM18" s="124"/>
      <c r="AN18" s="124"/>
      <c r="AO18" s="124"/>
      <c r="AP18" s="124"/>
      <c r="AQ18" s="124"/>
      <c r="AR18" s="112"/>
      <c r="AS18" s="112"/>
      <c r="AT18" s="112"/>
      <c r="AU18" s="112"/>
      <c r="AV18" s="112"/>
      <c r="AW18" s="112"/>
    </row>
    <row r="19" spans="1:49" ht="18.75">
      <c r="A19" s="119"/>
      <c r="C19" s="125"/>
      <c r="D19" s="125"/>
      <c r="E19" s="125"/>
      <c r="F19" s="125"/>
      <c r="G19" s="125"/>
      <c r="H19" s="125"/>
      <c r="I19" s="125"/>
      <c r="J19" s="125"/>
      <c r="K19" s="125"/>
      <c r="L19" s="125"/>
      <c r="M19" s="125"/>
      <c r="N19" s="125"/>
      <c r="O19" s="125"/>
      <c r="P19" s="125"/>
      <c r="R19" s="162"/>
      <c r="S19" s="162"/>
      <c r="T19" s="162"/>
      <c r="U19" s="162"/>
      <c r="V19" s="162"/>
      <c r="W19" s="162"/>
      <c r="X19" s="162"/>
      <c r="Y19" s="162"/>
      <c r="Z19" s="162"/>
      <c r="AA19" s="162"/>
      <c r="AB19" s="162"/>
      <c r="AC19" s="162"/>
      <c r="AD19" s="162"/>
      <c r="AE19" s="162" t="s">
        <v>140</v>
      </c>
      <c r="AF19" s="162"/>
      <c r="AG19" s="162"/>
      <c r="AH19" s="162"/>
      <c r="AK19" s="125"/>
      <c r="AL19" s="125"/>
      <c r="AM19" s="124"/>
      <c r="AN19" s="124"/>
      <c r="AO19" s="124"/>
      <c r="AP19" s="124"/>
      <c r="AQ19" s="124"/>
      <c r="AR19" s="112"/>
      <c r="AS19" s="112"/>
      <c r="AT19" s="112"/>
      <c r="AU19" s="112"/>
      <c r="AV19" s="112"/>
      <c r="AW19" s="112"/>
    </row>
    <row r="20" spans="1:49" ht="18.75">
      <c r="A20" s="119"/>
      <c r="C20" s="125"/>
      <c r="D20" s="125"/>
      <c r="E20" s="125"/>
      <c r="F20" s="125"/>
      <c r="G20" s="125"/>
      <c r="H20" s="125"/>
      <c r="I20" s="125"/>
      <c r="J20" s="125"/>
      <c r="K20" s="125"/>
      <c r="L20" s="125"/>
      <c r="M20" s="125"/>
      <c r="N20" s="125"/>
      <c r="O20" s="125"/>
      <c r="P20" s="125"/>
      <c r="Q20" s="125"/>
      <c r="R20" s="162"/>
      <c r="S20" s="162"/>
      <c r="T20" s="162"/>
      <c r="U20" s="162"/>
      <c r="V20" s="162"/>
      <c r="W20" s="162"/>
      <c r="X20" s="162"/>
      <c r="Y20" s="10"/>
      <c r="Z20" s="162"/>
      <c r="AA20" s="162"/>
      <c r="AB20" s="162"/>
      <c r="AC20" s="162"/>
      <c r="AD20" s="162"/>
      <c r="AE20" s="162" t="s">
        <v>271</v>
      </c>
      <c r="AF20" s="162"/>
      <c r="AG20" s="162"/>
      <c r="AH20" s="162"/>
      <c r="AI20" s="125"/>
      <c r="AJ20" s="125"/>
      <c r="AK20" s="125"/>
      <c r="AL20" s="125"/>
      <c r="AM20" s="124"/>
      <c r="AN20" s="124"/>
      <c r="AO20" s="124"/>
      <c r="AP20" s="124"/>
      <c r="AQ20" s="124"/>
      <c r="AR20" s="112"/>
      <c r="AS20" s="112"/>
      <c r="AT20" s="112"/>
      <c r="AU20" s="112"/>
      <c r="AV20" s="112"/>
      <c r="AW20" s="112"/>
    </row>
    <row r="21" spans="1:49" ht="18.75">
      <c r="A21" s="115"/>
      <c r="B21" s="115"/>
      <c r="C21" s="115"/>
      <c r="E21" s="126"/>
      <c r="F21" s="126"/>
      <c r="G21" s="126"/>
      <c r="H21" s="126"/>
      <c r="I21" s="126"/>
      <c r="J21" s="126"/>
      <c r="K21" s="126"/>
      <c r="L21" s="126"/>
      <c r="M21" s="126"/>
      <c r="N21" s="126"/>
      <c r="O21" s="126"/>
      <c r="P21" s="126"/>
      <c r="Q21" s="126"/>
      <c r="R21" s="164"/>
      <c r="S21" s="164"/>
      <c r="T21" s="164"/>
      <c r="U21" s="164"/>
      <c r="V21" s="164"/>
      <c r="W21" s="164"/>
      <c r="X21" s="164"/>
      <c r="Y21" s="164"/>
      <c r="Z21" s="164"/>
      <c r="AA21" s="164"/>
      <c r="AB21" s="164"/>
      <c r="AC21" s="164"/>
      <c r="AD21" s="164"/>
      <c r="AE21" s="165"/>
      <c r="AF21" s="164"/>
      <c r="AG21" s="164"/>
      <c r="AH21" s="164"/>
      <c r="AI21" s="125"/>
      <c r="AJ21" s="126"/>
      <c r="AK21" s="126"/>
      <c r="AL21" s="124"/>
      <c r="AM21" s="115"/>
      <c r="AN21" s="127"/>
      <c r="AO21" s="127"/>
      <c r="AP21" s="115"/>
      <c r="AQ21" s="115"/>
      <c r="AR21" s="112"/>
      <c r="AS21" s="112"/>
      <c r="AT21" s="112"/>
      <c r="AU21" s="112"/>
      <c r="AV21" s="112"/>
      <c r="AW21" s="112"/>
    </row>
    <row r="22" spans="1:49" ht="18.75">
      <c r="A22" s="115"/>
      <c r="B22" s="115"/>
      <c r="C22" s="115"/>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17"/>
      <c r="AG22" s="126"/>
      <c r="AH22" s="126"/>
      <c r="AI22" s="126"/>
      <c r="AJ22" s="126"/>
      <c r="AK22" s="126"/>
      <c r="AL22" s="124"/>
      <c r="AM22" s="115"/>
      <c r="AN22" s="127"/>
      <c r="AO22" s="127"/>
      <c r="AP22" s="115"/>
      <c r="AQ22" s="115"/>
      <c r="AR22" s="112"/>
      <c r="AS22" s="112"/>
      <c r="AT22" s="112"/>
      <c r="AU22" s="112"/>
      <c r="AV22" s="112"/>
      <c r="AW22" s="112"/>
    </row>
    <row r="23" spans="1:49" ht="18.75">
      <c r="A23" s="115"/>
      <c r="B23" s="115"/>
      <c r="C23" s="115"/>
      <c r="D23" s="117"/>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4"/>
      <c r="AM23" s="115"/>
      <c r="AN23" s="127"/>
      <c r="AO23" s="127"/>
      <c r="AP23" s="115"/>
      <c r="AQ23" s="115"/>
      <c r="AR23" s="112"/>
      <c r="AS23" s="112"/>
      <c r="AT23" s="112"/>
      <c r="AU23" s="112"/>
      <c r="AV23" s="112"/>
      <c r="AW23" s="112"/>
    </row>
    <row r="24" spans="1:49" ht="18.75">
      <c r="A24" s="115"/>
      <c r="B24" s="115"/>
      <c r="C24" s="115"/>
      <c r="D24" s="117"/>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8" t="s">
        <v>37</v>
      </c>
      <c r="AF24" s="126"/>
      <c r="AG24" s="126"/>
      <c r="AH24" s="126"/>
      <c r="AI24" s="126"/>
      <c r="AJ24" s="129" t="s">
        <v>272</v>
      </c>
      <c r="AK24" s="129"/>
      <c r="AL24" s="129"/>
      <c r="AM24" s="129"/>
      <c r="AN24" s="129"/>
      <c r="AO24" s="129"/>
      <c r="AP24" s="129"/>
      <c r="AQ24" s="129"/>
      <c r="AR24" s="129"/>
      <c r="AS24" s="129"/>
      <c r="AT24" s="129"/>
      <c r="AU24" s="129"/>
      <c r="AV24" s="129"/>
      <c r="AW24" s="129"/>
    </row>
    <row r="25" spans="1:49" ht="18.75">
      <c r="A25" s="115"/>
      <c r="B25" s="115"/>
      <c r="C25" s="115"/>
      <c r="D25" s="117"/>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30" t="s">
        <v>33</v>
      </c>
      <c r="AF25" s="126"/>
      <c r="AG25" s="126"/>
      <c r="AH25" s="126"/>
      <c r="AI25" s="126"/>
      <c r="AJ25" s="131" t="s">
        <v>34</v>
      </c>
      <c r="AK25" s="131"/>
      <c r="AL25" s="131"/>
      <c r="AM25" s="131"/>
      <c r="AN25" s="130"/>
      <c r="AO25" s="130"/>
      <c r="AP25" s="115"/>
      <c r="AQ25" s="115"/>
      <c r="AR25" s="112"/>
      <c r="AS25" s="112"/>
      <c r="AT25" s="112"/>
      <c r="AU25" s="112"/>
      <c r="AV25" s="112"/>
      <c r="AW25" s="112"/>
    </row>
    <row r="26" spans="1:49" ht="18.75" customHeight="1">
      <c r="A26" s="115"/>
      <c r="B26" s="132"/>
      <c r="C26" s="133"/>
      <c r="D26" s="133"/>
      <c r="E26" s="133"/>
      <c r="F26" s="133"/>
      <c r="G26" s="133"/>
      <c r="H26" s="133"/>
      <c r="I26" s="133"/>
      <c r="J26" s="134"/>
      <c r="K26" s="134"/>
      <c r="L26" s="134"/>
      <c r="M26" s="134"/>
      <c r="N26" s="134"/>
      <c r="O26" s="135"/>
      <c r="P26" s="136"/>
      <c r="Q26" s="136"/>
      <c r="R26" s="136"/>
      <c r="S26" s="136"/>
      <c r="T26" s="136"/>
      <c r="U26" s="136"/>
      <c r="V26" s="136"/>
      <c r="W26" s="136"/>
      <c r="X26" s="136"/>
      <c r="Y26" s="136"/>
      <c r="Z26" s="136"/>
      <c r="AA26" s="136"/>
      <c r="AB26" s="136"/>
      <c r="AC26" s="136"/>
      <c r="AD26" s="136"/>
      <c r="AE26" s="313" t="s">
        <v>141</v>
      </c>
      <c r="AF26" s="313"/>
      <c r="AG26" s="313"/>
      <c r="AH26" s="313"/>
      <c r="AI26" s="313"/>
      <c r="AJ26" s="137" t="s">
        <v>387</v>
      </c>
      <c r="AK26" s="112"/>
      <c r="AL26" s="112"/>
      <c r="AM26" s="112"/>
      <c r="AN26" s="112"/>
      <c r="AO26" s="138"/>
      <c r="AP26" s="115"/>
      <c r="AQ26" s="128"/>
      <c r="AR26" s="112"/>
      <c r="AS26" s="112"/>
      <c r="AT26" s="112"/>
      <c r="AU26" s="112"/>
      <c r="AV26" s="112"/>
      <c r="AW26" s="112"/>
    </row>
    <row r="27" spans="1:49" ht="18.75">
      <c r="A27" s="115"/>
      <c r="B27" s="133"/>
      <c r="C27" s="133"/>
      <c r="D27" s="133"/>
      <c r="E27" s="133"/>
      <c r="F27" s="133"/>
      <c r="G27" s="133"/>
      <c r="H27" s="133"/>
      <c r="I27" s="132"/>
      <c r="J27" s="139"/>
      <c r="K27" s="139"/>
      <c r="L27" s="132"/>
      <c r="M27" s="132"/>
      <c r="N27" s="132"/>
      <c r="O27" s="132"/>
      <c r="P27" s="136"/>
      <c r="Q27" s="136"/>
      <c r="R27" s="136"/>
      <c r="S27" s="136"/>
      <c r="T27" s="136"/>
      <c r="U27" s="136"/>
      <c r="V27" s="136"/>
      <c r="W27" s="136"/>
      <c r="X27" s="136"/>
      <c r="Y27" s="136"/>
      <c r="Z27" s="136"/>
      <c r="AA27" s="136"/>
      <c r="AB27" s="136"/>
      <c r="AC27" s="136"/>
      <c r="AD27" s="136"/>
      <c r="AE27" s="128" t="s">
        <v>35</v>
      </c>
      <c r="AF27" s="137"/>
      <c r="AG27" s="112"/>
      <c r="AH27" s="140"/>
      <c r="AI27" s="140"/>
      <c r="AJ27" s="121" t="s">
        <v>388</v>
      </c>
      <c r="AK27" s="112"/>
      <c r="AL27" s="121"/>
      <c r="AM27" s="121"/>
      <c r="AN27" s="122"/>
      <c r="AO27" s="122"/>
      <c r="AP27" s="115"/>
      <c r="AQ27" s="115"/>
      <c r="AR27" s="112"/>
      <c r="AS27" s="112"/>
      <c r="AT27" s="112"/>
      <c r="AU27" s="112"/>
      <c r="AV27" s="112"/>
      <c r="AW27" s="112"/>
    </row>
    <row r="28" spans="1:43" ht="18.75">
      <c r="A28" s="115"/>
      <c r="B28" s="132"/>
      <c r="C28" s="133"/>
      <c r="D28" s="133"/>
      <c r="E28" s="133"/>
      <c r="F28" s="133"/>
      <c r="G28" s="133"/>
      <c r="H28" s="133"/>
      <c r="I28" s="133"/>
      <c r="J28" s="141"/>
      <c r="K28" s="141"/>
      <c r="L28" s="141"/>
      <c r="M28" s="141"/>
      <c r="N28" s="141"/>
      <c r="O28" s="135"/>
      <c r="P28" s="132"/>
      <c r="Q28" s="115"/>
      <c r="R28" s="115"/>
      <c r="S28" s="115"/>
      <c r="T28" s="115"/>
      <c r="U28" s="115"/>
      <c r="V28" s="115"/>
      <c r="W28" s="115"/>
      <c r="X28" s="115"/>
      <c r="Y28" s="115"/>
      <c r="Z28" s="115"/>
      <c r="AA28" s="115"/>
      <c r="AB28" s="115"/>
      <c r="AC28" s="115"/>
      <c r="AD28" s="115"/>
      <c r="AE28" s="115" t="s">
        <v>180</v>
      </c>
      <c r="AF28" s="115"/>
      <c r="AG28" s="142"/>
      <c r="AH28" s="137"/>
      <c r="AI28" s="137"/>
      <c r="AJ28" s="136"/>
      <c r="AK28" s="143"/>
      <c r="AL28" s="115"/>
      <c r="AM28" s="115"/>
      <c r="AN28" s="115"/>
      <c r="AO28" s="136"/>
      <c r="AP28" s="144"/>
      <c r="AQ28" s="144"/>
    </row>
    <row r="29" spans="1:43" ht="18.75" customHeight="1">
      <c r="A29" s="145"/>
      <c r="B29" s="146"/>
      <c r="C29" s="147"/>
      <c r="D29" s="147"/>
      <c r="E29" s="147"/>
      <c r="F29" s="147"/>
      <c r="G29" s="147"/>
      <c r="H29" s="147"/>
      <c r="I29" s="147"/>
      <c r="J29" s="147"/>
      <c r="K29" s="147"/>
      <c r="L29" s="147"/>
      <c r="M29" s="147"/>
      <c r="N29" s="147"/>
      <c r="O29" s="133"/>
      <c r="P29" s="136"/>
      <c r="Q29" s="136"/>
      <c r="R29" s="136"/>
      <c r="S29" s="136"/>
      <c r="T29" s="136"/>
      <c r="U29" s="136"/>
      <c r="V29" s="136"/>
      <c r="W29" s="136"/>
      <c r="X29" s="136"/>
      <c r="Y29" s="136"/>
      <c r="Z29" s="136"/>
      <c r="AA29" s="136"/>
      <c r="AB29" s="136"/>
      <c r="AC29" s="136"/>
      <c r="AD29" s="136"/>
      <c r="AE29" s="313" t="s">
        <v>181</v>
      </c>
      <c r="AF29" s="313"/>
      <c r="AG29" s="313"/>
      <c r="AH29" s="313"/>
      <c r="AI29" s="313"/>
      <c r="AJ29" s="148" t="s">
        <v>273</v>
      </c>
      <c r="AK29" s="136"/>
      <c r="AL29" s="145"/>
      <c r="AM29" s="145"/>
      <c r="AN29" s="145"/>
      <c r="AO29" s="136"/>
      <c r="AP29" s="144"/>
      <c r="AQ29" s="144"/>
    </row>
    <row r="30" spans="1:43" ht="18.75">
      <c r="A30" s="145"/>
      <c r="B30" s="145"/>
      <c r="C30" s="149"/>
      <c r="D30" s="145"/>
      <c r="E30" s="115"/>
      <c r="F30" s="115"/>
      <c r="G30" s="149"/>
      <c r="H30" s="149"/>
      <c r="I30" s="149"/>
      <c r="J30" s="149"/>
      <c r="K30" s="149"/>
      <c r="L30" s="149"/>
      <c r="M30" s="149"/>
      <c r="N30" s="149"/>
      <c r="O30" s="149"/>
      <c r="P30" s="150"/>
      <c r="Q30" s="150"/>
      <c r="R30" s="150"/>
      <c r="S30" s="150"/>
      <c r="T30" s="150"/>
      <c r="U30" s="150"/>
      <c r="V30" s="150"/>
      <c r="W30" s="115"/>
      <c r="X30" s="115"/>
      <c r="Y30" s="151"/>
      <c r="Z30" s="151"/>
      <c r="AA30" s="151"/>
      <c r="AB30" s="145"/>
      <c r="AC30" s="145"/>
      <c r="AD30" s="145"/>
      <c r="AE30" s="145" t="s">
        <v>182</v>
      </c>
      <c r="AF30" s="145"/>
      <c r="AG30" s="145"/>
      <c r="AH30" s="145"/>
      <c r="AI30" s="145"/>
      <c r="AJ30" s="145" t="s">
        <v>274</v>
      </c>
      <c r="AK30" s="145"/>
      <c r="AL30" s="145"/>
      <c r="AM30" s="115"/>
      <c r="AN30" s="145"/>
      <c r="AO30" s="145"/>
      <c r="AP30" s="152"/>
      <c r="AQ30" s="153"/>
    </row>
    <row r="31" spans="1:111" ht="18"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5"/>
      <c r="Z31" s="155"/>
      <c r="AA31" s="155"/>
      <c r="AB31" s="155"/>
      <c r="AC31" s="155"/>
      <c r="AD31" s="155"/>
      <c r="AE31" s="156" t="s">
        <v>36</v>
      </c>
      <c r="AF31" s="157"/>
      <c r="AG31" s="158"/>
      <c r="AH31" s="157"/>
      <c r="AI31" s="157"/>
      <c r="AJ31" s="129" t="s">
        <v>275</v>
      </c>
      <c r="AK31" s="154"/>
      <c r="AL31" s="154"/>
      <c r="AM31" s="154"/>
      <c r="AN31" s="154"/>
      <c r="AO31" s="154"/>
      <c r="AP31" s="155"/>
      <c r="AQ31" s="155"/>
      <c r="AR31" s="154"/>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row>
    <row r="32" spans="1:111" ht="13.5" customHeight="1">
      <c r="A32" s="314"/>
      <c r="B32" s="314"/>
      <c r="C32" s="314"/>
      <c r="D32" s="314"/>
      <c r="E32" s="314"/>
      <c r="F32" s="314"/>
      <c r="G32" s="314"/>
      <c r="H32" s="31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row>
    <row r="33" spans="1:111" ht="13.5" customHeight="1">
      <c r="A33" s="314"/>
      <c r="B33" s="314"/>
      <c r="C33" s="314"/>
      <c r="D33" s="314"/>
      <c r="E33" s="314"/>
      <c r="F33" s="314"/>
      <c r="G33" s="314"/>
      <c r="H33" s="31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row>
    <row r="34" spans="1:111" ht="12.75" customHeight="1">
      <c r="A34" s="160"/>
      <c r="B34" s="160"/>
      <c r="C34" s="160"/>
      <c r="D34" s="160"/>
      <c r="E34" s="160"/>
      <c r="F34" s="160"/>
      <c r="G34" s="160"/>
      <c r="H34" s="160"/>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54"/>
      <c r="AG34" s="154"/>
      <c r="AH34" s="154"/>
      <c r="AI34" s="154"/>
      <c r="AJ34" s="154"/>
      <c r="AK34" s="154"/>
      <c r="AL34" s="154"/>
      <c r="AM34" s="154"/>
      <c r="AN34" s="154"/>
      <c r="AO34" s="154"/>
      <c r="AP34" s="154"/>
      <c r="AQ34" s="154"/>
      <c r="AR34" s="154"/>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row>
  </sheetData>
  <sheetProtection/>
  <mergeCells count="8">
    <mergeCell ref="AE29:AI29"/>
    <mergeCell ref="A32:H33"/>
    <mergeCell ref="A2:I2"/>
    <mergeCell ref="A3:S3"/>
    <mergeCell ref="A4:K4"/>
    <mergeCell ref="A5:K5"/>
    <mergeCell ref="P13:AJ13"/>
    <mergeCell ref="AE26:AI26"/>
  </mergeCells>
  <printOptions/>
  <pageMargins left="0" right="0" top="0" bottom="0" header="0.5118110236220472" footer="0.5118110236220472"/>
  <pageSetup horizontalDpi="600" verticalDpi="600" orientation="landscape" paperSize="9" scale="75" r:id="rId1"/>
  <colBreaks count="1" manualBreakCount="1">
    <brk id="4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D33" sqref="D33"/>
    </sheetView>
  </sheetViews>
  <sheetFormatPr defaultColWidth="8.875" defaultRowHeight="12.75"/>
  <cols>
    <col min="1" max="1" width="11.875" style="21" customWidth="1"/>
    <col min="2" max="2" width="23.00390625" style="21" customWidth="1"/>
    <col min="3" max="3" width="16.125" style="21" customWidth="1"/>
    <col min="4" max="4" width="16.75390625" style="21" customWidth="1"/>
    <col min="5" max="5" width="17.25390625" style="21" customWidth="1"/>
    <col min="6" max="6" width="13.875" style="21" customWidth="1"/>
    <col min="7" max="7" width="12.125" style="21" customWidth="1"/>
    <col min="8" max="8" width="12.625" style="21" customWidth="1"/>
    <col min="9" max="16384" width="8.875" style="21" customWidth="1"/>
  </cols>
  <sheetData>
    <row r="1" spans="1:8" ht="39" customHeight="1">
      <c r="A1" s="319" t="s">
        <v>123</v>
      </c>
      <c r="B1" s="319"/>
      <c r="C1" s="319"/>
      <c r="D1" s="319"/>
      <c r="E1" s="319"/>
      <c r="F1" s="319"/>
      <c r="G1" s="319"/>
      <c r="H1" s="319"/>
    </row>
    <row r="2" spans="1:8" ht="16.5" customHeight="1">
      <c r="A2" s="320" t="s">
        <v>28</v>
      </c>
      <c r="B2" s="323" t="s">
        <v>221</v>
      </c>
      <c r="C2" s="326" t="s">
        <v>242</v>
      </c>
      <c r="D2" s="327"/>
      <c r="E2" s="328"/>
      <c r="F2" s="329" t="s">
        <v>143</v>
      </c>
      <c r="G2" s="329" t="s">
        <v>17</v>
      </c>
      <c r="H2" s="336" t="s">
        <v>222</v>
      </c>
    </row>
    <row r="3" spans="1:8" ht="12.75" customHeight="1">
      <c r="A3" s="321"/>
      <c r="B3" s="324"/>
      <c r="C3" s="332" t="s">
        <v>142</v>
      </c>
      <c r="D3" s="334" t="s">
        <v>29</v>
      </c>
      <c r="E3" s="335"/>
      <c r="F3" s="330"/>
      <c r="G3" s="330"/>
      <c r="H3" s="337"/>
    </row>
    <row r="4" spans="1:8" ht="25.5">
      <c r="A4" s="322"/>
      <c r="B4" s="325"/>
      <c r="C4" s="333"/>
      <c r="D4" s="186" t="s">
        <v>144</v>
      </c>
      <c r="E4" s="174" t="s">
        <v>30</v>
      </c>
      <c r="F4" s="331"/>
      <c r="G4" s="331"/>
      <c r="H4" s="338"/>
    </row>
    <row r="5" spans="1:8" ht="12.75">
      <c r="A5" s="2">
        <v>1</v>
      </c>
      <c r="B5" s="2">
        <v>2</v>
      </c>
      <c r="C5" s="2">
        <v>3</v>
      </c>
      <c r="D5" s="2">
        <v>4</v>
      </c>
      <c r="E5" s="2">
        <v>5</v>
      </c>
      <c r="F5" s="2">
        <v>8</v>
      </c>
      <c r="G5" s="2">
        <v>9</v>
      </c>
      <c r="H5" s="2">
        <v>10</v>
      </c>
    </row>
    <row r="6" spans="1:8" ht="12.75">
      <c r="A6" s="2" t="s">
        <v>135</v>
      </c>
      <c r="B6" s="2">
        <v>41</v>
      </c>
      <c r="C6" s="2">
        <v>0</v>
      </c>
      <c r="D6" s="2">
        <v>0</v>
      </c>
      <c r="E6" s="2">
        <v>0</v>
      </c>
      <c r="F6" s="2">
        <v>0</v>
      </c>
      <c r="G6" s="2">
        <v>11</v>
      </c>
      <c r="H6" s="2">
        <f>SUM(B6:G6)</f>
        <v>52</v>
      </c>
    </row>
    <row r="7" spans="1:8" ht="12.75">
      <c r="A7" s="2" t="s">
        <v>136</v>
      </c>
      <c r="B7" s="2">
        <v>41</v>
      </c>
      <c r="C7" s="2">
        <v>0</v>
      </c>
      <c r="D7" s="2">
        <v>0</v>
      </c>
      <c r="E7" s="2">
        <v>0</v>
      </c>
      <c r="F7" s="2">
        <v>0</v>
      </c>
      <c r="G7" s="2">
        <v>11</v>
      </c>
      <c r="H7" s="2">
        <f>SUM(B7:G7)</f>
        <v>52</v>
      </c>
    </row>
    <row r="8" spans="1:8" ht="12.75">
      <c r="A8" s="2" t="s">
        <v>137</v>
      </c>
      <c r="B8" s="2">
        <v>32</v>
      </c>
      <c r="C8" s="2">
        <v>4</v>
      </c>
      <c r="D8" s="2">
        <v>6</v>
      </c>
      <c r="E8" s="2">
        <v>0</v>
      </c>
      <c r="F8" s="2">
        <v>0</v>
      </c>
      <c r="G8" s="2">
        <v>10</v>
      </c>
      <c r="H8" s="2">
        <f>SUM(B8:G8)</f>
        <v>52</v>
      </c>
    </row>
    <row r="9" spans="1:8" ht="12.75">
      <c r="A9" s="2" t="s">
        <v>351</v>
      </c>
      <c r="B9" s="2">
        <v>21</v>
      </c>
      <c r="C9" s="2">
        <v>4</v>
      </c>
      <c r="D9" s="2">
        <v>6</v>
      </c>
      <c r="E9" s="2">
        <v>4</v>
      </c>
      <c r="F9" s="2">
        <v>6</v>
      </c>
      <c r="G9" s="2">
        <v>2</v>
      </c>
      <c r="H9" s="2">
        <f>SUM(B9:G9)</f>
        <v>43</v>
      </c>
    </row>
    <row r="10" spans="1:8" s="61" customFormat="1" ht="12.75">
      <c r="A10" s="3" t="s">
        <v>32</v>
      </c>
      <c r="B10" s="3">
        <f>SUM(B6:B9)</f>
        <v>135</v>
      </c>
      <c r="C10" s="3">
        <f aca="true" t="shared" si="0" ref="C10:H10">SUM(C6:C9)</f>
        <v>8</v>
      </c>
      <c r="D10" s="3">
        <f t="shared" si="0"/>
        <v>12</v>
      </c>
      <c r="E10" s="3">
        <f t="shared" si="0"/>
        <v>4</v>
      </c>
      <c r="F10" s="3">
        <f t="shared" si="0"/>
        <v>6</v>
      </c>
      <c r="G10" s="3">
        <f t="shared" si="0"/>
        <v>34</v>
      </c>
      <c r="H10" s="3">
        <f t="shared" si="0"/>
        <v>199</v>
      </c>
    </row>
    <row r="11" spans="1:3" ht="12.75">
      <c r="A11" s="22"/>
      <c r="B11" s="23"/>
      <c r="C11" s="23"/>
    </row>
    <row r="12" spans="1:3" ht="12.75">
      <c r="A12" s="24"/>
      <c r="B12" s="22"/>
      <c r="C12" s="22"/>
    </row>
    <row r="13" spans="1:3" ht="12.75">
      <c r="A13" s="25"/>
      <c r="B13" s="22"/>
      <c r="C13" s="22"/>
    </row>
    <row r="14" spans="1:3" ht="12.75">
      <c r="A14" s="24"/>
      <c r="B14" s="22"/>
      <c r="C14" s="22"/>
    </row>
    <row r="15" spans="1:3" ht="12.75">
      <c r="A15" s="25"/>
      <c r="B15" s="22"/>
      <c r="C15" s="22"/>
    </row>
    <row r="16" spans="1:3" ht="12.75">
      <c r="A16" s="24"/>
      <c r="B16" s="22"/>
      <c r="C16" s="22"/>
    </row>
    <row r="17" spans="1:3" ht="12.75">
      <c r="A17" s="25"/>
      <c r="B17" s="22"/>
      <c r="C17" s="22"/>
    </row>
    <row r="18" spans="1:3" ht="12.75">
      <c r="A18" s="24"/>
      <c r="B18" s="22"/>
      <c r="C18" s="22"/>
    </row>
    <row r="19" spans="1:3" ht="12.75">
      <c r="A19" s="25"/>
      <c r="B19" s="22"/>
      <c r="C19" s="22"/>
    </row>
  </sheetData>
  <sheetProtection/>
  <mergeCells count="9">
    <mergeCell ref="A1:H1"/>
    <mergeCell ref="A2:A4"/>
    <mergeCell ref="B2:B4"/>
    <mergeCell ref="C2:E2"/>
    <mergeCell ref="G2:G4"/>
    <mergeCell ref="C3:C4"/>
    <mergeCell ref="D3:E3"/>
    <mergeCell ref="H2:H4"/>
    <mergeCell ref="F2:F4"/>
  </mergeCells>
  <printOptions/>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Z112"/>
  <sheetViews>
    <sheetView tabSelected="1" zoomScalePageLayoutView="0" workbookViewId="0" topLeftCell="A1">
      <pane xSplit="2" ySplit="34" topLeftCell="C35" activePane="bottomRight" state="frozen"/>
      <selection pane="topLeft" activeCell="Q9" sqref="Q9"/>
      <selection pane="topRight" activeCell="Q9" sqref="Q9"/>
      <selection pane="bottomLeft" activeCell="Q9" sqref="Q9"/>
      <selection pane="bottomRight" activeCell="B3" sqref="B3:B11"/>
    </sheetView>
  </sheetViews>
  <sheetFormatPr defaultColWidth="9.00390625" defaultRowHeight="12.75"/>
  <cols>
    <col min="1" max="1" width="12.75390625" style="0" customWidth="1"/>
    <col min="2" max="2" width="49.75390625" style="0" customWidth="1"/>
    <col min="3" max="3" width="12.875" style="0" customWidth="1"/>
    <col min="4" max="4" width="8.125" style="0" customWidth="1"/>
    <col min="5" max="5" width="6.625" style="0" customWidth="1"/>
    <col min="6" max="7" width="6.875" style="0" customWidth="1"/>
    <col min="8" max="8" width="10.25390625" style="0" customWidth="1"/>
    <col min="9" max="9" width="8.00390625" style="0" customWidth="1"/>
    <col min="10" max="11" width="5.75390625" style="0" customWidth="1"/>
    <col min="12" max="12" width="5.625" style="0" customWidth="1"/>
    <col min="13" max="13" width="6.375" style="0" customWidth="1"/>
    <col min="14" max="14" width="6.875" style="0" customWidth="1"/>
    <col min="15" max="16" width="7.125" style="0" customWidth="1"/>
    <col min="17" max="17" width="6.75390625" style="0" customWidth="1"/>
    <col min="18" max="18" width="7.375" style="0" customWidth="1"/>
    <col min="19" max="19" width="7.125" style="0" customWidth="1"/>
    <col min="20" max="20" width="7.375" style="0" customWidth="1"/>
    <col min="21" max="21" width="8.125" style="0" customWidth="1"/>
    <col min="22" max="22" width="7.625" style="0" customWidth="1"/>
    <col min="23" max="23" width="7.125" style="0" hidden="1" customWidth="1"/>
    <col min="24" max="24" width="9.125" style="0" hidden="1" customWidth="1"/>
  </cols>
  <sheetData>
    <row r="1" spans="1:2" ht="15.75">
      <c r="A1" s="6"/>
      <c r="B1" s="54" t="s">
        <v>176</v>
      </c>
    </row>
    <row r="2" spans="1:2" ht="15.75">
      <c r="A2" s="182"/>
      <c r="B2" s="54"/>
    </row>
    <row r="3" spans="1:22" ht="12.75" customHeight="1">
      <c r="A3" s="371" t="s">
        <v>0</v>
      </c>
      <c r="B3" s="374" t="s">
        <v>223</v>
      </c>
      <c r="C3" s="377" t="s">
        <v>240</v>
      </c>
      <c r="D3" s="347" t="s">
        <v>248</v>
      </c>
      <c r="E3" s="348"/>
      <c r="F3" s="348"/>
      <c r="G3" s="348"/>
      <c r="H3" s="348"/>
      <c r="I3" s="348"/>
      <c r="J3" s="348"/>
      <c r="K3" s="348"/>
      <c r="L3" s="349"/>
      <c r="M3" s="323" t="s">
        <v>212</v>
      </c>
      <c r="N3" s="359"/>
      <c r="O3" s="359"/>
      <c r="P3" s="359"/>
      <c r="Q3" s="359"/>
      <c r="R3" s="359"/>
      <c r="S3" s="359"/>
      <c r="T3" s="360"/>
      <c r="U3" s="365" t="s">
        <v>189</v>
      </c>
      <c r="V3" s="366"/>
    </row>
    <row r="4" spans="1:22" ht="17.25" customHeight="1">
      <c r="A4" s="372"/>
      <c r="B4" s="375"/>
      <c r="C4" s="378"/>
      <c r="D4" s="352" t="s">
        <v>247</v>
      </c>
      <c r="E4" s="352" t="s">
        <v>243</v>
      </c>
      <c r="F4" s="356" t="s">
        <v>244</v>
      </c>
      <c r="G4" s="357"/>
      <c r="H4" s="357"/>
      <c r="I4" s="357"/>
      <c r="J4" s="357"/>
      <c r="K4" s="357"/>
      <c r="L4" s="358"/>
      <c r="M4" s="324"/>
      <c r="N4" s="361"/>
      <c r="O4" s="361"/>
      <c r="P4" s="361"/>
      <c r="Q4" s="361"/>
      <c r="R4" s="361"/>
      <c r="S4" s="361"/>
      <c r="T4" s="362"/>
      <c r="U4" s="367"/>
      <c r="V4" s="368"/>
    </row>
    <row r="5" spans="1:22" ht="25.5" customHeight="1">
      <c r="A5" s="372"/>
      <c r="B5" s="375"/>
      <c r="C5" s="378"/>
      <c r="D5" s="353"/>
      <c r="E5" s="353"/>
      <c r="F5" s="344" t="s">
        <v>249</v>
      </c>
      <c r="G5" s="345"/>
      <c r="H5" s="345"/>
      <c r="I5" s="345"/>
      <c r="J5" s="345"/>
      <c r="K5" s="346"/>
      <c r="L5" s="343" t="s">
        <v>245</v>
      </c>
      <c r="M5" s="325"/>
      <c r="N5" s="363"/>
      <c r="O5" s="363"/>
      <c r="P5" s="363"/>
      <c r="Q5" s="363"/>
      <c r="R5" s="363"/>
      <c r="S5" s="363"/>
      <c r="T5" s="364"/>
      <c r="U5" s="369"/>
      <c r="V5" s="370"/>
    </row>
    <row r="6" spans="1:22" ht="12.75" customHeight="1">
      <c r="A6" s="372"/>
      <c r="B6" s="375"/>
      <c r="C6" s="378"/>
      <c r="D6" s="353"/>
      <c r="E6" s="353"/>
      <c r="F6" s="352" t="s">
        <v>224</v>
      </c>
      <c r="G6" s="347" t="s">
        <v>200</v>
      </c>
      <c r="H6" s="348"/>
      <c r="I6" s="348"/>
      <c r="J6" s="348"/>
      <c r="K6" s="349"/>
      <c r="L6" s="343"/>
      <c r="M6" s="259" t="s">
        <v>135</v>
      </c>
      <c r="N6" s="260"/>
      <c r="O6" s="259" t="s">
        <v>136</v>
      </c>
      <c r="P6" s="260"/>
      <c r="Q6" s="334" t="s">
        <v>137</v>
      </c>
      <c r="R6" s="335"/>
      <c r="S6" s="334" t="s">
        <v>351</v>
      </c>
      <c r="T6" s="335"/>
      <c r="U6" s="379" t="s">
        <v>190</v>
      </c>
      <c r="V6" s="379" t="s">
        <v>191</v>
      </c>
    </row>
    <row r="7" spans="1:22" ht="12.75" customHeight="1">
      <c r="A7" s="372"/>
      <c r="B7" s="375"/>
      <c r="C7" s="378"/>
      <c r="D7" s="353"/>
      <c r="E7" s="353"/>
      <c r="F7" s="353"/>
      <c r="G7" s="340" t="s">
        <v>198</v>
      </c>
      <c r="H7" s="340" t="s">
        <v>199</v>
      </c>
      <c r="I7" s="355" t="s">
        <v>394</v>
      </c>
      <c r="J7" s="340" t="s">
        <v>192</v>
      </c>
      <c r="K7" s="340" t="s">
        <v>109</v>
      </c>
      <c r="L7" s="343"/>
      <c r="M7" s="5">
        <v>1</v>
      </c>
      <c r="N7" s="5">
        <v>2</v>
      </c>
      <c r="O7" s="5">
        <v>3</v>
      </c>
      <c r="P7" s="5">
        <v>4</v>
      </c>
      <c r="Q7" s="5">
        <v>5</v>
      </c>
      <c r="R7" s="5">
        <v>6</v>
      </c>
      <c r="S7" s="5">
        <v>7</v>
      </c>
      <c r="T7" s="5">
        <v>8</v>
      </c>
      <c r="U7" s="380"/>
      <c r="V7" s="380"/>
    </row>
    <row r="8" spans="1:22" ht="12.75">
      <c r="A8" s="372"/>
      <c r="B8" s="375"/>
      <c r="C8" s="378"/>
      <c r="D8" s="353"/>
      <c r="E8" s="353"/>
      <c r="F8" s="353"/>
      <c r="G8" s="341"/>
      <c r="H8" s="341"/>
      <c r="I8" s="355"/>
      <c r="J8" s="350"/>
      <c r="K8" s="350"/>
      <c r="L8" s="343"/>
      <c r="M8" s="14" t="s">
        <v>25</v>
      </c>
      <c r="N8" s="14" t="s">
        <v>25</v>
      </c>
      <c r="O8" s="14" t="s">
        <v>25</v>
      </c>
      <c r="P8" s="14" t="s">
        <v>25</v>
      </c>
      <c r="Q8" s="14" t="s">
        <v>25</v>
      </c>
      <c r="R8" s="14" t="s">
        <v>25</v>
      </c>
      <c r="S8" s="14" t="s">
        <v>25</v>
      </c>
      <c r="T8" s="14" t="s">
        <v>25</v>
      </c>
      <c r="U8" s="380"/>
      <c r="V8" s="380"/>
    </row>
    <row r="9" spans="1:22" ht="12.75">
      <c r="A9" s="372"/>
      <c r="B9" s="375"/>
      <c r="C9" s="378"/>
      <c r="D9" s="353"/>
      <c r="E9" s="353"/>
      <c r="F9" s="353"/>
      <c r="G9" s="341"/>
      <c r="H9" s="341"/>
      <c r="I9" s="355"/>
      <c r="J9" s="350"/>
      <c r="K9" s="350"/>
      <c r="L9" s="343"/>
      <c r="M9" s="93" t="s">
        <v>151</v>
      </c>
      <c r="N9" s="93" t="s">
        <v>321</v>
      </c>
      <c r="O9" s="93" t="s">
        <v>151</v>
      </c>
      <c r="P9" s="93" t="s">
        <v>321</v>
      </c>
      <c r="Q9" s="93" t="s">
        <v>322</v>
      </c>
      <c r="R9" s="93" t="s">
        <v>323</v>
      </c>
      <c r="S9" s="93" t="s">
        <v>322</v>
      </c>
      <c r="T9" s="93" t="s">
        <v>324</v>
      </c>
      <c r="U9" s="380"/>
      <c r="V9" s="380"/>
    </row>
    <row r="10" spans="1:22" ht="48.75" customHeight="1">
      <c r="A10" s="372"/>
      <c r="B10" s="375"/>
      <c r="C10" s="378"/>
      <c r="D10" s="353"/>
      <c r="E10" s="353"/>
      <c r="F10" s="353"/>
      <c r="G10" s="341"/>
      <c r="H10" s="341"/>
      <c r="I10" s="355"/>
      <c r="J10" s="350"/>
      <c r="K10" s="350"/>
      <c r="L10" s="343"/>
      <c r="M10" s="261"/>
      <c r="N10" s="261"/>
      <c r="O10" s="94"/>
      <c r="P10" s="94"/>
      <c r="Q10" s="111" t="s">
        <v>320</v>
      </c>
      <c r="R10" s="111" t="s">
        <v>320</v>
      </c>
      <c r="S10" s="111" t="s">
        <v>320</v>
      </c>
      <c r="T10" s="95" t="s">
        <v>319</v>
      </c>
      <c r="U10" s="380"/>
      <c r="V10" s="380"/>
    </row>
    <row r="11" spans="1:22" ht="30" customHeight="1">
      <c r="A11" s="373"/>
      <c r="B11" s="376"/>
      <c r="C11" s="378"/>
      <c r="D11" s="354"/>
      <c r="E11" s="354"/>
      <c r="F11" s="354"/>
      <c r="G11" s="342"/>
      <c r="H11" s="342"/>
      <c r="I11" s="355"/>
      <c r="J11" s="351"/>
      <c r="K11" s="351"/>
      <c r="L11" s="343"/>
      <c r="M11" s="96" t="s">
        <v>152</v>
      </c>
      <c r="N11" s="96" t="s">
        <v>166</v>
      </c>
      <c r="O11" s="96" t="s">
        <v>152</v>
      </c>
      <c r="P11" s="96" t="s">
        <v>166</v>
      </c>
      <c r="Q11" s="96" t="s">
        <v>152</v>
      </c>
      <c r="R11" s="96" t="s">
        <v>211</v>
      </c>
      <c r="S11" s="97" t="s">
        <v>153</v>
      </c>
      <c r="T11" s="98" t="s">
        <v>210</v>
      </c>
      <c r="U11" s="381"/>
      <c r="V11" s="381"/>
    </row>
    <row r="12" spans="1:22" ht="12.75">
      <c r="A12" s="2">
        <v>1</v>
      </c>
      <c r="B12" s="259">
        <v>2</v>
      </c>
      <c r="C12" s="265">
        <v>3</v>
      </c>
      <c r="D12" s="266">
        <v>4</v>
      </c>
      <c r="E12" s="267">
        <v>5</v>
      </c>
      <c r="F12" s="260">
        <v>6</v>
      </c>
      <c r="G12" s="2">
        <v>7</v>
      </c>
      <c r="H12" s="2">
        <v>8</v>
      </c>
      <c r="I12" s="2">
        <v>9</v>
      </c>
      <c r="J12" s="259">
        <v>10</v>
      </c>
      <c r="K12" s="2">
        <v>11</v>
      </c>
      <c r="L12" s="2">
        <v>12</v>
      </c>
      <c r="M12" s="2">
        <v>13</v>
      </c>
      <c r="N12" s="2">
        <v>14</v>
      </c>
      <c r="O12" s="6">
        <v>15</v>
      </c>
      <c r="P12" s="6">
        <v>16</v>
      </c>
      <c r="Q12" s="6">
        <v>17</v>
      </c>
      <c r="R12" s="6">
        <v>18</v>
      </c>
      <c r="S12" s="6">
        <v>19</v>
      </c>
      <c r="T12" s="6">
        <v>20</v>
      </c>
      <c r="U12" s="2">
        <v>21</v>
      </c>
      <c r="V12" s="2">
        <v>22</v>
      </c>
    </row>
    <row r="13" spans="1:22" s="274" customFormat="1" ht="12.75" hidden="1">
      <c r="A13" s="170"/>
      <c r="B13" s="268" t="s">
        <v>352</v>
      </c>
      <c r="C13" s="269"/>
      <c r="D13" s="270">
        <f>E13+F13</f>
        <v>1476</v>
      </c>
      <c r="E13" s="271">
        <v>0</v>
      </c>
      <c r="F13" s="272">
        <v>1476</v>
      </c>
      <c r="G13" s="170"/>
      <c r="H13" s="170"/>
      <c r="I13" s="170"/>
      <c r="J13" s="273"/>
      <c r="K13" s="170"/>
      <c r="L13" s="204"/>
      <c r="M13" s="169">
        <v>612</v>
      </c>
      <c r="N13" s="169">
        <v>864</v>
      </c>
      <c r="O13" s="204"/>
      <c r="P13" s="204"/>
      <c r="Q13" s="204"/>
      <c r="R13" s="170"/>
      <c r="S13" s="170"/>
      <c r="T13" s="170"/>
      <c r="U13" s="170"/>
      <c r="V13" s="170"/>
    </row>
    <row r="14" spans="1:23" ht="12.75" customHeight="1">
      <c r="A14" s="275" t="s">
        <v>353</v>
      </c>
      <c r="B14" s="276" t="s">
        <v>354</v>
      </c>
      <c r="C14" s="277" t="s">
        <v>355</v>
      </c>
      <c r="D14" s="240">
        <f aca="true" t="shared" si="0" ref="D14:K14">D15+D27</f>
        <v>1522</v>
      </c>
      <c r="E14" s="240">
        <f t="shared" si="0"/>
        <v>118</v>
      </c>
      <c r="F14" s="240">
        <f>F15+F27</f>
        <v>1404</v>
      </c>
      <c r="G14" s="240">
        <f t="shared" si="0"/>
        <v>608</v>
      </c>
      <c r="H14" s="240">
        <f t="shared" si="0"/>
        <v>656</v>
      </c>
      <c r="I14" s="240">
        <f t="shared" si="0"/>
        <v>72</v>
      </c>
      <c r="J14" s="240">
        <f t="shared" si="0"/>
        <v>50</v>
      </c>
      <c r="K14" s="240">
        <f t="shared" si="0"/>
        <v>18</v>
      </c>
      <c r="L14" s="278"/>
      <c r="M14" s="240">
        <f>M15+M27</f>
        <v>612</v>
      </c>
      <c r="N14" s="240">
        <f>N15+N27</f>
        <v>792</v>
      </c>
      <c r="O14" s="278"/>
      <c r="P14" s="278"/>
      <c r="Q14" s="278"/>
      <c r="R14" s="1"/>
      <c r="S14" s="1"/>
      <c r="T14" s="1"/>
      <c r="U14" s="1"/>
      <c r="V14" s="1"/>
      <c r="W14" s="196">
        <f>M14+N14</f>
        <v>1404</v>
      </c>
    </row>
    <row r="15" spans="1:23" ht="12.75" customHeight="1">
      <c r="A15" s="275" t="s">
        <v>356</v>
      </c>
      <c r="B15" s="279" t="s">
        <v>357</v>
      </c>
      <c r="C15" s="280" t="s">
        <v>358</v>
      </c>
      <c r="D15" s="240">
        <f aca="true" t="shared" si="1" ref="D15:I15">SUM(D17:D26)</f>
        <v>896</v>
      </c>
      <c r="E15" s="240">
        <f t="shared" si="1"/>
        <v>58</v>
      </c>
      <c r="F15" s="240">
        <f t="shared" si="1"/>
        <v>838</v>
      </c>
      <c r="G15" s="240">
        <f t="shared" si="1"/>
        <v>370</v>
      </c>
      <c r="H15" s="240">
        <f t="shared" si="1"/>
        <v>430</v>
      </c>
      <c r="I15" s="240">
        <f t="shared" si="1"/>
        <v>0</v>
      </c>
      <c r="J15" s="240">
        <f>SUM(J17:J26)</f>
        <v>32</v>
      </c>
      <c r="K15" s="240">
        <f>SUM(K17:K26)</f>
        <v>6</v>
      </c>
      <c r="L15" s="278"/>
      <c r="M15" s="240">
        <f>SUM(M17:M26)</f>
        <v>340</v>
      </c>
      <c r="N15" s="240">
        <f>SUM(N17:N26)</f>
        <v>498</v>
      </c>
      <c r="O15" s="278"/>
      <c r="P15" s="278"/>
      <c r="Q15" s="278"/>
      <c r="R15" s="1"/>
      <c r="S15" s="1"/>
      <c r="T15" s="1"/>
      <c r="U15" s="1"/>
      <c r="V15" s="1"/>
      <c r="W15" s="196">
        <f aca="true" t="shared" si="2" ref="W15:W34">M15+N15</f>
        <v>838</v>
      </c>
    </row>
    <row r="16" spans="1:23" ht="12.75" customHeight="1">
      <c r="A16" s="275"/>
      <c r="B16" s="279" t="s">
        <v>359</v>
      </c>
      <c r="C16" s="280"/>
      <c r="D16" s="240"/>
      <c r="E16" s="240"/>
      <c r="F16" s="240"/>
      <c r="G16" s="240"/>
      <c r="H16" s="240"/>
      <c r="I16" s="240"/>
      <c r="J16" s="240"/>
      <c r="K16" s="240"/>
      <c r="L16" s="278"/>
      <c r="M16" s="240"/>
      <c r="N16" s="240"/>
      <c r="O16" s="278"/>
      <c r="P16" s="278"/>
      <c r="Q16" s="278"/>
      <c r="R16" s="1"/>
      <c r="S16" s="1"/>
      <c r="T16" s="1"/>
      <c r="U16" s="1"/>
      <c r="V16" s="1"/>
      <c r="W16" s="196">
        <f t="shared" si="2"/>
        <v>0</v>
      </c>
    </row>
    <row r="17" spans="1:23" ht="12.75" customHeight="1">
      <c r="A17" s="281" t="s">
        <v>360</v>
      </c>
      <c r="B17" s="282" t="s">
        <v>361</v>
      </c>
      <c r="C17" s="283" t="s">
        <v>362</v>
      </c>
      <c r="D17" s="284">
        <f>E17+F17</f>
        <v>90</v>
      </c>
      <c r="E17" s="285">
        <v>12</v>
      </c>
      <c r="F17" s="286">
        <v>78</v>
      </c>
      <c r="G17" s="217">
        <f>F17-H17-J17-K17</f>
        <v>26</v>
      </c>
      <c r="H17" s="285">
        <v>40</v>
      </c>
      <c r="I17" s="285"/>
      <c r="J17" s="287">
        <v>6</v>
      </c>
      <c r="K17" s="287">
        <v>6</v>
      </c>
      <c r="L17" s="288"/>
      <c r="M17" s="287">
        <v>34</v>
      </c>
      <c r="N17" s="287">
        <v>44</v>
      </c>
      <c r="O17" s="278"/>
      <c r="P17" s="278"/>
      <c r="Q17" s="278"/>
      <c r="R17" s="1"/>
      <c r="S17" s="1"/>
      <c r="T17" s="1"/>
      <c r="U17" s="1"/>
      <c r="V17" s="1"/>
      <c r="W17" s="196">
        <f t="shared" si="2"/>
        <v>78</v>
      </c>
    </row>
    <row r="18" spans="1:23" ht="12.75" customHeight="1">
      <c r="A18" s="281" t="s">
        <v>363</v>
      </c>
      <c r="B18" s="282" t="s">
        <v>364</v>
      </c>
      <c r="C18" s="283" t="s">
        <v>365</v>
      </c>
      <c r="D18" s="284">
        <f aca="true" t="shared" si="3" ref="D18:D34">E18+F18</f>
        <v>130</v>
      </c>
      <c r="E18" s="285">
        <v>12</v>
      </c>
      <c r="F18" s="286">
        <v>118</v>
      </c>
      <c r="G18" s="217">
        <f aca="true" t="shared" si="4" ref="G18:G34">F18-H18-J18-K18</f>
        <v>84</v>
      </c>
      <c r="H18" s="285">
        <v>30</v>
      </c>
      <c r="I18" s="285"/>
      <c r="J18" s="287">
        <v>4</v>
      </c>
      <c r="K18" s="287"/>
      <c r="L18" s="288"/>
      <c r="M18" s="287">
        <v>52</v>
      </c>
      <c r="N18" s="287">
        <v>66</v>
      </c>
      <c r="O18" s="278"/>
      <c r="P18" s="278"/>
      <c r="Q18" s="278"/>
      <c r="R18" s="1"/>
      <c r="S18" s="1"/>
      <c r="T18" s="1"/>
      <c r="U18" s="1"/>
      <c r="V18" s="1"/>
      <c r="W18" s="196">
        <f t="shared" si="2"/>
        <v>118</v>
      </c>
    </row>
    <row r="19" spans="1:23" ht="12.75" customHeight="1">
      <c r="A19" s="281" t="s">
        <v>366</v>
      </c>
      <c r="B19" s="282" t="s">
        <v>367</v>
      </c>
      <c r="C19" s="283" t="s">
        <v>365</v>
      </c>
      <c r="D19" s="284">
        <f t="shared" si="3"/>
        <v>130</v>
      </c>
      <c r="E19" s="285">
        <v>12</v>
      </c>
      <c r="F19" s="286">
        <v>118</v>
      </c>
      <c r="G19" s="217">
        <f t="shared" si="4"/>
        <v>4</v>
      </c>
      <c r="H19" s="285">
        <v>110</v>
      </c>
      <c r="I19" s="285"/>
      <c r="J19" s="287">
        <v>4</v>
      </c>
      <c r="K19" s="287"/>
      <c r="L19" s="288"/>
      <c r="M19" s="287">
        <v>52</v>
      </c>
      <c r="N19" s="287">
        <v>66</v>
      </c>
      <c r="O19" s="278"/>
      <c r="P19" s="278"/>
      <c r="Q19" s="278"/>
      <c r="R19" s="1"/>
      <c r="S19" s="1"/>
      <c r="T19" s="1"/>
      <c r="U19" s="1"/>
      <c r="V19" s="1"/>
      <c r="W19" s="196">
        <f t="shared" si="2"/>
        <v>118</v>
      </c>
    </row>
    <row r="20" spans="1:23" ht="12.75" customHeight="1">
      <c r="A20" s="281" t="s">
        <v>368</v>
      </c>
      <c r="B20" s="282" t="s">
        <v>18</v>
      </c>
      <c r="C20" s="283" t="s">
        <v>365</v>
      </c>
      <c r="D20" s="284">
        <f t="shared" si="3"/>
        <v>124</v>
      </c>
      <c r="E20" s="285">
        <v>6</v>
      </c>
      <c r="F20" s="286">
        <v>118</v>
      </c>
      <c r="G20" s="217">
        <f t="shared" si="4"/>
        <v>74</v>
      </c>
      <c r="H20" s="285">
        <v>40</v>
      </c>
      <c r="I20" s="285"/>
      <c r="J20" s="287">
        <v>4</v>
      </c>
      <c r="K20" s="287"/>
      <c r="L20" s="288"/>
      <c r="M20" s="287">
        <v>52</v>
      </c>
      <c r="N20" s="287">
        <v>66</v>
      </c>
      <c r="O20" s="278"/>
      <c r="P20" s="278"/>
      <c r="Q20" s="278"/>
      <c r="R20" s="1"/>
      <c r="S20" s="1"/>
      <c r="T20" s="1"/>
      <c r="U20" s="1"/>
      <c r="V20" s="1"/>
      <c r="W20" s="196">
        <f t="shared" si="2"/>
        <v>118</v>
      </c>
    </row>
    <row r="21" spans="1:23" ht="12.75" customHeight="1">
      <c r="A21" s="281" t="s">
        <v>369</v>
      </c>
      <c r="B21" s="282" t="s">
        <v>370</v>
      </c>
      <c r="C21" s="289" t="s">
        <v>165</v>
      </c>
      <c r="D21" s="284">
        <f t="shared" si="3"/>
        <v>40</v>
      </c>
      <c r="E21" s="285"/>
      <c r="F21" s="286">
        <v>40</v>
      </c>
      <c r="G21" s="217">
        <f t="shared" si="4"/>
        <v>24</v>
      </c>
      <c r="H21" s="285">
        <v>14</v>
      </c>
      <c r="I21" s="285"/>
      <c r="J21" s="287">
        <v>2</v>
      </c>
      <c r="K21" s="287"/>
      <c r="L21" s="288"/>
      <c r="M21" s="287"/>
      <c r="N21" s="287">
        <v>40</v>
      </c>
      <c r="O21" s="278"/>
      <c r="P21" s="278"/>
      <c r="Q21" s="278"/>
      <c r="R21" s="1"/>
      <c r="S21" s="1"/>
      <c r="T21" s="1"/>
      <c r="U21" s="1"/>
      <c r="V21" s="1"/>
      <c r="W21" s="196">
        <f t="shared" si="2"/>
        <v>40</v>
      </c>
    </row>
    <row r="22" spans="1:23" s="10" customFormat="1" ht="12.75" customHeight="1">
      <c r="A22" s="281" t="s">
        <v>371</v>
      </c>
      <c r="B22" s="282" t="s">
        <v>119</v>
      </c>
      <c r="C22" s="283" t="s">
        <v>365</v>
      </c>
      <c r="D22" s="284">
        <f t="shared" si="3"/>
        <v>118</v>
      </c>
      <c r="E22" s="285"/>
      <c r="F22" s="286">
        <v>118</v>
      </c>
      <c r="G22" s="217">
        <f t="shared" si="4"/>
        <v>6</v>
      </c>
      <c r="H22" s="285">
        <v>112</v>
      </c>
      <c r="I22" s="285"/>
      <c r="J22" s="287"/>
      <c r="K22" s="287"/>
      <c r="L22" s="288"/>
      <c r="M22" s="287">
        <v>52</v>
      </c>
      <c r="N22" s="287">
        <v>66</v>
      </c>
      <c r="O22" s="278"/>
      <c r="P22" s="278"/>
      <c r="Q22" s="278"/>
      <c r="R22" s="7"/>
      <c r="S22" s="7"/>
      <c r="T22" s="7"/>
      <c r="U22" s="7"/>
      <c r="V22" s="7"/>
      <c r="W22" s="196">
        <f t="shared" si="2"/>
        <v>118</v>
      </c>
    </row>
    <row r="23" spans="1:23" ht="12.75" customHeight="1">
      <c r="A23" s="281" t="s">
        <v>372</v>
      </c>
      <c r="B23" s="282" t="s">
        <v>373</v>
      </c>
      <c r="C23" s="283" t="s">
        <v>365</v>
      </c>
      <c r="D23" s="284">
        <f t="shared" si="3"/>
        <v>70</v>
      </c>
      <c r="E23" s="285"/>
      <c r="F23" s="286">
        <v>70</v>
      </c>
      <c r="G23" s="217">
        <f t="shared" si="4"/>
        <v>36</v>
      </c>
      <c r="H23" s="285">
        <v>30</v>
      </c>
      <c r="I23" s="285"/>
      <c r="J23" s="287">
        <v>4</v>
      </c>
      <c r="K23" s="287"/>
      <c r="L23" s="288"/>
      <c r="M23" s="287">
        <v>34</v>
      </c>
      <c r="N23" s="287">
        <v>36</v>
      </c>
      <c r="O23" s="278"/>
      <c r="P23" s="278"/>
      <c r="Q23" s="278"/>
      <c r="R23" s="2"/>
      <c r="S23" s="1"/>
      <c r="T23" s="1"/>
      <c r="U23" s="1"/>
      <c r="V23" s="1"/>
      <c r="W23" s="196">
        <f t="shared" si="2"/>
        <v>70</v>
      </c>
    </row>
    <row r="24" spans="1:23" ht="12.75" customHeight="1">
      <c r="A24" s="281"/>
      <c r="B24" s="290" t="s">
        <v>374</v>
      </c>
      <c r="C24" s="283"/>
      <c r="D24" s="284"/>
      <c r="E24" s="285"/>
      <c r="F24" s="286"/>
      <c r="G24" s="217"/>
      <c r="H24" s="285"/>
      <c r="I24" s="285"/>
      <c r="J24" s="287"/>
      <c r="K24" s="287"/>
      <c r="L24" s="288"/>
      <c r="M24" s="287"/>
      <c r="N24" s="287"/>
      <c r="O24" s="278"/>
      <c r="P24" s="278"/>
      <c r="Q24" s="278"/>
      <c r="R24" s="1"/>
      <c r="S24" s="1"/>
      <c r="T24" s="1"/>
      <c r="U24" s="1"/>
      <c r="V24" s="1"/>
      <c r="W24" s="196">
        <f t="shared" si="2"/>
        <v>0</v>
      </c>
    </row>
    <row r="25" spans="1:23" ht="12.75" customHeight="1">
      <c r="A25" s="281" t="s">
        <v>375</v>
      </c>
      <c r="B25" s="282" t="s">
        <v>376</v>
      </c>
      <c r="C25" s="289" t="s">
        <v>365</v>
      </c>
      <c r="D25" s="284">
        <f t="shared" si="3"/>
        <v>88</v>
      </c>
      <c r="E25" s="285">
        <v>10</v>
      </c>
      <c r="F25" s="286">
        <v>78</v>
      </c>
      <c r="G25" s="217">
        <f t="shared" si="4"/>
        <v>54</v>
      </c>
      <c r="H25" s="285">
        <v>20</v>
      </c>
      <c r="I25" s="285"/>
      <c r="J25" s="287">
        <v>4</v>
      </c>
      <c r="K25" s="287"/>
      <c r="L25" s="288"/>
      <c r="M25" s="287">
        <v>30</v>
      </c>
      <c r="N25" s="287">
        <v>48</v>
      </c>
      <c r="O25" s="278"/>
      <c r="P25" s="278"/>
      <c r="Q25" s="278"/>
      <c r="R25" s="2"/>
      <c r="S25" s="1"/>
      <c r="T25" s="1"/>
      <c r="U25" s="1"/>
      <c r="V25" s="1"/>
      <c r="W25" s="196">
        <f t="shared" si="2"/>
        <v>78</v>
      </c>
    </row>
    <row r="26" spans="1:23" ht="12.75" customHeight="1">
      <c r="A26" s="281" t="s">
        <v>377</v>
      </c>
      <c r="B26" s="282" t="s">
        <v>378</v>
      </c>
      <c r="C26" s="283" t="s">
        <v>365</v>
      </c>
      <c r="D26" s="284">
        <f t="shared" si="3"/>
        <v>106</v>
      </c>
      <c r="E26" s="285">
        <v>6</v>
      </c>
      <c r="F26" s="286">
        <v>100</v>
      </c>
      <c r="G26" s="217">
        <f t="shared" si="4"/>
        <v>62</v>
      </c>
      <c r="H26" s="285">
        <v>34</v>
      </c>
      <c r="I26" s="285"/>
      <c r="J26" s="287">
        <v>4</v>
      </c>
      <c r="K26" s="287"/>
      <c r="L26" s="288"/>
      <c r="M26" s="287">
        <v>34</v>
      </c>
      <c r="N26" s="287">
        <v>66</v>
      </c>
      <c r="O26" s="278"/>
      <c r="P26" s="278"/>
      <c r="Q26" s="278"/>
      <c r="R26" s="2"/>
      <c r="S26" s="1"/>
      <c r="T26" s="1"/>
      <c r="U26" s="1"/>
      <c r="V26" s="1"/>
      <c r="W26" s="196">
        <f t="shared" si="2"/>
        <v>100</v>
      </c>
    </row>
    <row r="27" spans="1:23" ht="12.75" customHeight="1">
      <c r="A27" s="291" t="s">
        <v>356</v>
      </c>
      <c r="B27" s="290" t="s">
        <v>379</v>
      </c>
      <c r="C27" s="292" t="s">
        <v>380</v>
      </c>
      <c r="D27" s="284">
        <f>E27+F27</f>
        <v>626</v>
      </c>
      <c r="E27" s="293">
        <f>SUM(E29:E34)-E33</f>
        <v>60</v>
      </c>
      <c r="F27" s="293">
        <f aca="true" t="shared" si="5" ref="F27:K27">SUM(F29:F34)-F33</f>
        <v>566</v>
      </c>
      <c r="G27" s="293">
        <f t="shared" si="5"/>
        <v>238</v>
      </c>
      <c r="H27" s="293">
        <f t="shared" si="5"/>
        <v>226</v>
      </c>
      <c r="I27" s="293">
        <f>I33+I36</f>
        <v>72</v>
      </c>
      <c r="J27" s="293">
        <f t="shared" si="5"/>
        <v>18</v>
      </c>
      <c r="K27" s="293">
        <f t="shared" si="5"/>
        <v>12</v>
      </c>
      <c r="L27" s="288"/>
      <c r="M27" s="293">
        <f>SUM(M29:M34)</f>
        <v>272</v>
      </c>
      <c r="N27" s="293">
        <f>SUM(N29:N34)</f>
        <v>294</v>
      </c>
      <c r="O27" s="278"/>
      <c r="P27" s="278"/>
      <c r="Q27" s="278"/>
      <c r="R27" s="2"/>
      <c r="S27" s="1"/>
      <c r="T27" s="1"/>
      <c r="U27" s="1"/>
      <c r="V27" s="1"/>
      <c r="W27" s="196">
        <f t="shared" si="2"/>
        <v>566</v>
      </c>
    </row>
    <row r="28" spans="1:23" ht="12.75" customHeight="1">
      <c r="A28" s="291"/>
      <c r="B28" s="279" t="s">
        <v>359</v>
      </c>
      <c r="C28" s="292"/>
      <c r="D28" s="284"/>
      <c r="E28" s="293"/>
      <c r="F28" s="293"/>
      <c r="G28" s="217"/>
      <c r="H28" s="293"/>
      <c r="I28" s="293"/>
      <c r="J28" s="287"/>
      <c r="K28" s="287"/>
      <c r="L28" s="288"/>
      <c r="M28" s="293"/>
      <c r="N28" s="293"/>
      <c r="O28" s="278"/>
      <c r="P28" s="278"/>
      <c r="Q28" s="278"/>
      <c r="R28" s="2"/>
      <c r="S28" s="1"/>
      <c r="T28" s="1"/>
      <c r="U28" s="1"/>
      <c r="V28" s="1"/>
      <c r="W28" s="196">
        <f t="shared" si="2"/>
        <v>0</v>
      </c>
    </row>
    <row r="29" spans="1:23" ht="12.75" customHeight="1">
      <c r="A29" s="281" t="s">
        <v>381</v>
      </c>
      <c r="B29" s="282" t="s">
        <v>382</v>
      </c>
      <c r="C29" s="283" t="s">
        <v>362</v>
      </c>
      <c r="D29" s="284">
        <f t="shared" si="3"/>
        <v>280</v>
      </c>
      <c r="E29" s="285">
        <v>20</v>
      </c>
      <c r="F29" s="286">
        <v>260</v>
      </c>
      <c r="G29" s="217">
        <f t="shared" si="4"/>
        <v>118</v>
      </c>
      <c r="H29" s="285">
        <v>130</v>
      </c>
      <c r="I29" s="285"/>
      <c r="J29" s="287">
        <v>6</v>
      </c>
      <c r="K29" s="287">
        <v>6</v>
      </c>
      <c r="L29" s="288"/>
      <c r="M29" s="287">
        <v>136</v>
      </c>
      <c r="N29" s="287">
        <v>124</v>
      </c>
      <c r="O29" s="278"/>
      <c r="P29" s="278"/>
      <c r="Q29" s="278"/>
      <c r="R29" s="2"/>
      <c r="S29" s="1"/>
      <c r="T29" s="1"/>
      <c r="U29" s="1"/>
      <c r="V29" s="1"/>
      <c r="W29" s="196">
        <f t="shared" si="2"/>
        <v>260</v>
      </c>
    </row>
    <row r="30" spans="1:23" ht="12.75" customHeight="1">
      <c r="A30" s="281"/>
      <c r="B30" s="290" t="s">
        <v>374</v>
      </c>
      <c r="C30" s="283"/>
      <c r="D30" s="284"/>
      <c r="E30" s="285"/>
      <c r="F30" s="286"/>
      <c r="G30" s="217"/>
      <c r="H30" s="285"/>
      <c r="I30" s="285"/>
      <c r="J30" s="287"/>
      <c r="K30" s="287"/>
      <c r="L30" s="288"/>
      <c r="M30" s="287"/>
      <c r="N30" s="287"/>
      <c r="O30" s="278"/>
      <c r="P30" s="278"/>
      <c r="Q30" s="278"/>
      <c r="R30" s="2"/>
      <c r="S30" s="1"/>
      <c r="T30" s="1"/>
      <c r="U30" s="1"/>
      <c r="V30" s="1"/>
      <c r="W30" s="196">
        <f t="shared" si="2"/>
        <v>0</v>
      </c>
    </row>
    <row r="31" spans="1:23" s="295" customFormat="1" ht="12.75" customHeight="1">
      <c r="A31" s="281" t="s">
        <v>383</v>
      </c>
      <c r="B31" s="282" t="s">
        <v>393</v>
      </c>
      <c r="C31" s="289" t="s">
        <v>365</v>
      </c>
      <c r="D31" s="284">
        <f t="shared" si="3"/>
        <v>206</v>
      </c>
      <c r="E31" s="285">
        <v>20</v>
      </c>
      <c r="F31" s="286">
        <v>186</v>
      </c>
      <c r="G31" s="217">
        <v>84</v>
      </c>
      <c r="H31" s="285">
        <v>60</v>
      </c>
      <c r="I31" s="285"/>
      <c r="J31" s="284">
        <v>6</v>
      </c>
      <c r="K31" s="293"/>
      <c r="L31" s="288"/>
      <c r="M31" s="287">
        <v>68</v>
      </c>
      <c r="N31" s="287">
        <v>118</v>
      </c>
      <c r="O31" s="278"/>
      <c r="P31" s="278"/>
      <c r="Q31" s="278"/>
      <c r="R31" s="2"/>
      <c r="S31" s="1"/>
      <c r="T31" s="294"/>
      <c r="U31" s="294"/>
      <c r="V31" s="294"/>
      <c r="W31" s="196">
        <f t="shared" si="2"/>
        <v>186</v>
      </c>
    </row>
    <row r="32" spans="1:23" s="295" customFormat="1" ht="12.75" customHeight="1">
      <c r="A32" s="281"/>
      <c r="B32" s="282" t="s">
        <v>200</v>
      </c>
      <c r="C32" s="289"/>
      <c r="D32" s="284"/>
      <c r="E32" s="285"/>
      <c r="F32" s="286"/>
      <c r="G32" s="217"/>
      <c r="H32" s="285"/>
      <c r="I32" s="285"/>
      <c r="J32" s="284"/>
      <c r="K32" s="293"/>
      <c r="L32" s="288"/>
      <c r="M32" s="287"/>
      <c r="N32" s="287"/>
      <c r="O32" s="278"/>
      <c r="P32" s="278"/>
      <c r="Q32" s="278"/>
      <c r="R32" s="2"/>
      <c r="S32" s="1"/>
      <c r="T32" s="294"/>
      <c r="U32" s="294"/>
      <c r="V32" s="294"/>
      <c r="W32" s="196"/>
    </row>
    <row r="33" spans="1:23" s="295" customFormat="1" ht="12.75" customHeight="1">
      <c r="A33" s="281"/>
      <c r="B33" s="282" t="s">
        <v>395</v>
      </c>
      <c r="C33" s="289"/>
      <c r="D33" s="284"/>
      <c r="E33" s="285"/>
      <c r="F33" s="286">
        <v>36</v>
      </c>
      <c r="G33" s="217"/>
      <c r="H33" s="285"/>
      <c r="I33" s="285">
        <v>36</v>
      </c>
      <c r="J33" s="284">
        <v>4</v>
      </c>
      <c r="K33" s="293"/>
      <c r="L33" s="288"/>
      <c r="M33" s="287"/>
      <c r="N33" s="287"/>
      <c r="O33" s="278"/>
      <c r="P33" s="278"/>
      <c r="Q33" s="278"/>
      <c r="R33" s="2"/>
      <c r="S33" s="1"/>
      <c r="T33" s="294"/>
      <c r="U33" s="294"/>
      <c r="V33" s="294"/>
      <c r="W33" s="196"/>
    </row>
    <row r="34" spans="1:23" s="295" customFormat="1" ht="12.75" customHeight="1">
      <c r="A34" s="281" t="s">
        <v>384</v>
      </c>
      <c r="B34" s="282" t="s">
        <v>385</v>
      </c>
      <c r="C34" s="283" t="s">
        <v>362</v>
      </c>
      <c r="D34" s="284">
        <f t="shared" si="3"/>
        <v>140</v>
      </c>
      <c r="E34" s="285">
        <v>20</v>
      </c>
      <c r="F34" s="286">
        <v>120</v>
      </c>
      <c r="G34" s="217">
        <v>36</v>
      </c>
      <c r="H34" s="285">
        <v>36</v>
      </c>
      <c r="I34" s="285"/>
      <c r="J34" s="284">
        <v>6</v>
      </c>
      <c r="K34" s="284">
        <v>6</v>
      </c>
      <c r="L34" s="296"/>
      <c r="M34" s="287">
        <v>68</v>
      </c>
      <c r="N34" s="287">
        <v>52</v>
      </c>
      <c r="O34" s="296"/>
      <c r="P34" s="296"/>
      <c r="Q34" s="296"/>
      <c r="R34" s="3"/>
      <c r="S34" s="294"/>
      <c r="T34" s="294"/>
      <c r="U34" s="294"/>
      <c r="V34" s="294"/>
      <c r="W34" s="196">
        <f t="shared" si="2"/>
        <v>120</v>
      </c>
    </row>
    <row r="35" spans="1:23" s="295" customFormat="1" ht="12.75" customHeight="1">
      <c r="A35" s="281"/>
      <c r="B35" s="282" t="s">
        <v>200</v>
      </c>
      <c r="C35" s="283"/>
      <c r="D35" s="284"/>
      <c r="E35" s="285"/>
      <c r="F35" s="286"/>
      <c r="G35" s="217"/>
      <c r="H35" s="285"/>
      <c r="I35" s="285"/>
      <c r="J35" s="284"/>
      <c r="K35" s="284"/>
      <c r="L35" s="296"/>
      <c r="M35" s="287"/>
      <c r="N35" s="287"/>
      <c r="O35" s="296"/>
      <c r="P35" s="296"/>
      <c r="Q35" s="296"/>
      <c r="R35" s="3"/>
      <c r="S35" s="294"/>
      <c r="T35" s="294"/>
      <c r="U35" s="477"/>
      <c r="V35" s="477"/>
      <c r="W35" s="196"/>
    </row>
    <row r="36" spans="1:23" s="295" customFormat="1" ht="12.75" customHeight="1">
      <c r="A36" s="281"/>
      <c r="B36" s="282" t="s">
        <v>395</v>
      </c>
      <c r="C36" s="283"/>
      <c r="D36" s="284"/>
      <c r="E36" s="285"/>
      <c r="F36" s="286">
        <v>36</v>
      </c>
      <c r="G36" s="217"/>
      <c r="H36" s="285"/>
      <c r="I36" s="285">
        <v>36</v>
      </c>
      <c r="J36" s="284">
        <v>4</v>
      </c>
      <c r="K36" s="284"/>
      <c r="L36" s="296"/>
      <c r="M36" s="287"/>
      <c r="N36" s="287"/>
      <c r="O36" s="296"/>
      <c r="P36" s="296"/>
      <c r="Q36" s="296"/>
      <c r="R36" s="3"/>
      <c r="S36" s="294"/>
      <c r="T36" s="294"/>
      <c r="U36" s="477"/>
      <c r="V36" s="477"/>
      <c r="W36" s="196"/>
    </row>
    <row r="37" spans="1:22" ht="12.75" customHeight="1" hidden="1">
      <c r="A37" s="205"/>
      <c r="B37" s="206" t="s">
        <v>154</v>
      </c>
      <c r="C37" s="207"/>
      <c r="D37" s="208">
        <v>3216</v>
      </c>
      <c r="E37" s="101"/>
      <c r="F37" s="208"/>
      <c r="G37" s="208"/>
      <c r="H37" s="208"/>
      <c r="I37" s="208"/>
      <c r="J37" s="101"/>
      <c r="K37" s="101"/>
      <c r="L37" s="208"/>
      <c r="M37" s="208"/>
      <c r="N37" s="208"/>
      <c r="O37" s="101"/>
      <c r="P37" s="101"/>
      <c r="Q37" s="101"/>
      <c r="R37" s="101"/>
      <c r="S37" s="101"/>
      <c r="T37" s="101"/>
      <c r="U37" s="203">
        <v>3216</v>
      </c>
      <c r="V37" s="204"/>
    </row>
    <row r="38" spans="1:22" ht="12.75" customHeight="1" hidden="1">
      <c r="A38" s="205"/>
      <c r="B38" s="206" t="s">
        <v>155</v>
      </c>
      <c r="C38" s="207"/>
      <c r="D38" s="208">
        <v>1248</v>
      </c>
      <c r="E38" s="101"/>
      <c r="F38" s="208"/>
      <c r="G38" s="208"/>
      <c r="H38" s="208"/>
      <c r="I38" s="208"/>
      <c r="J38" s="101"/>
      <c r="K38" s="101"/>
      <c r="L38" s="208"/>
      <c r="M38" s="208"/>
      <c r="N38" s="208"/>
      <c r="O38" s="101"/>
      <c r="P38" s="101"/>
      <c r="Q38" s="101"/>
      <c r="R38" s="101"/>
      <c r="S38" s="101"/>
      <c r="T38" s="101"/>
      <c r="U38" s="170"/>
      <c r="V38" s="169">
        <v>1248</v>
      </c>
    </row>
    <row r="39" spans="1:24" ht="12.75" customHeight="1" hidden="1">
      <c r="A39" s="205"/>
      <c r="B39" s="99" t="s">
        <v>156</v>
      </c>
      <c r="C39" s="209"/>
      <c r="D39" s="210">
        <v>4464</v>
      </c>
      <c r="E39" s="169"/>
      <c r="F39" s="210">
        <v>2275</v>
      </c>
      <c r="G39" s="210"/>
      <c r="H39" s="210">
        <v>1172</v>
      </c>
      <c r="I39" s="210"/>
      <c r="J39" s="169"/>
      <c r="K39" s="169"/>
      <c r="L39" s="210">
        <v>725</v>
      </c>
      <c r="M39" s="210"/>
      <c r="N39" s="210"/>
      <c r="O39" s="169">
        <v>510</v>
      </c>
      <c r="P39" s="169">
        <v>720</v>
      </c>
      <c r="Q39" s="169">
        <v>360</v>
      </c>
      <c r="R39" s="169">
        <v>600</v>
      </c>
      <c r="S39" s="169">
        <v>360</v>
      </c>
      <c r="T39" s="169">
        <v>270</v>
      </c>
      <c r="U39" s="170"/>
      <c r="V39" s="170"/>
      <c r="W39">
        <f>SUM(O39:T39)</f>
        <v>2820</v>
      </c>
      <c r="X39" s="196">
        <v>4464</v>
      </c>
    </row>
    <row r="40" spans="1:24" s="10" customFormat="1" ht="12" customHeight="1">
      <c r="A40" s="7"/>
      <c r="B40" s="211" t="s">
        <v>209</v>
      </c>
      <c r="C40" s="212" t="s">
        <v>266</v>
      </c>
      <c r="D40" s="13">
        <f>D42+D50+D55+D69+D102</f>
        <v>4464</v>
      </c>
      <c r="E40" s="13">
        <f aca="true" t="shared" si="6" ref="E40:L40">E42+E50+E55+E69+E102</f>
        <v>564</v>
      </c>
      <c r="F40" s="13">
        <f>F42+F50+F55+F69</f>
        <v>2820</v>
      </c>
      <c r="G40" s="13">
        <f t="shared" si="6"/>
        <v>1180</v>
      </c>
      <c r="H40" s="13">
        <f t="shared" si="6"/>
        <v>1422</v>
      </c>
      <c r="I40" s="13">
        <f t="shared" si="6"/>
        <v>60</v>
      </c>
      <c r="J40" s="13">
        <f t="shared" si="6"/>
        <v>56</v>
      </c>
      <c r="K40" s="13">
        <f t="shared" si="6"/>
        <v>102</v>
      </c>
      <c r="L40" s="13">
        <f t="shared" si="6"/>
        <v>864</v>
      </c>
      <c r="M40" s="13"/>
      <c r="N40" s="13"/>
      <c r="O40" s="13">
        <f aca="true" t="shared" si="7" ref="O40:T40">O42+O50+O55+O69</f>
        <v>510</v>
      </c>
      <c r="P40" s="13">
        <f t="shared" si="7"/>
        <v>720</v>
      </c>
      <c r="Q40" s="13">
        <f t="shared" si="7"/>
        <v>360</v>
      </c>
      <c r="R40" s="13">
        <f t="shared" si="7"/>
        <v>600</v>
      </c>
      <c r="S40" s="13">
        <f t="shared" si="7"/>
        <v>360</v>
      </c>
      <c r="T40" s="13">
        <f t="shared" si="7"/>
        <v>270</v>
      </c>
      <c r="U40" s="13">
        <f>U42+U50+U55+U69+U102</f>
        <v>3216</v>
      </c>
      <c r="V40" s="13">
        <f>V42+V50+V55+V69+V102</f>
        <v>1248</v>
      </c>
      <c r="W40" s="13" t="e">
        <f>W42+W50+W55+W69</f>
        <v>#REF!</v>
      </c>
      <c r="X40" s="185">
        <f>X42+X50+X55+X69+X102</f>
        <v>4464</v>
      </c>
    </row>
    <row r="41" spans="1:24" s="10" customFormat="1" ht="12.75" customHeight="1" hidden="1">
      <c r="A41" s="55"/>
      <c r="B41" s="206" t="s">
        <v>157</v>
      </c>
      <c r="C41" s="213"/>
      <c r="D41" s="101">
        <v>468</v>
      </c>
      <c r="E41" s="102">
        <f>D41-F41</f>
        <v>0</v>
      </c>
      <c r="F41" s="208">
        <v>468</v>
      </c>
      <c r="G41" s="102">
        <f>F41-H41</f>
        <v>82</v>
      </c>
      <c r="H41" s="101">
        <v>386</v>
      </c>
      <c r="I41" s="101"/>
      <c r="J41" s="101"/>
      <c r="K41" s="101"/>
      <c r="L41" s="101"/>
      <c r="M41" s="101"/>
      <c r="N41" s="101"/>
      <c r="O41" s="101"/>
      <c r="P41" s="101"/>
      <c r="Q41" s="101"/>
      <c r="R41" s="101"/>
      <c r="S41" s="101"/>
      <c r="T41" s="101"/>
      <c r="U41" s="169">
        <v>468</v>
      </c>
      <c r="V41" s="170"/>
      <c r="X41" s="196">
        <f aca="true" t="shared" si="8" ref="X41:X48">U41+V41</f>
        <v>468</v>
      </c>
    </row>
    <row r="42" spans="1:26" ht="24" customHeight="1">
      <c r="A42" s="178" t="s">
        <v>19</v>
      </c>
      <c r="B42" s="214" t="s">
        <v>195</v>
      </c>
      <c r="C42" s="215" t="s">
        <v>267</v>
      </c>
      <c r="D42" s="195">
        <f>SUM(D43:D48)</f>
        <v>580</v>
      </c>
      <c r="E42" s="195">
        <f aca="true" t="shared" si="9" ref="E42:L42">SUM(E43:E48)</f>
        <v>80</v>
      </c>
      <c r="F42" s="195">
        <f t="shared" si="9"/>
        <v>500</v>
      </c>
      <c r="G42" s="195">
        <f t="shared" si="9"/>
        <v>108</v>
      </c>
      <c r="H42" s="195">
        <f t="shared" si="9"/>
        <v>392</v>
      </c>
      <c r="I42" s="195">
        <f t="shared" si="9"/>
        <v>0</v>
      </c>
      <c r="J42" s="195">
        <f t="shared" si="9"/>
        <v>0</v>
      </c>
      <c r="K42" s="195">
        <f t="shared" si="9"/>
        <v>0</v>
      </c>
      <c r="L42" s="195">
        <f t="shared" si="9"/>
        <v>0</v>
      </c>
      <c r="M42" s="195"/>
      <c r="N42" s="195"/>
      <c r="O42" s="195">
        <f aca="true" t="shared" si="10" ref="O42:W42">SUM(O43:O48)</f>
        <v>144</v>
      </c>
      <c r="P42" s="195">
        <f t="shared" si="10"/>
        <v>136</v>
      </c>
      <c r="Q42" s="195">
        <f t="shared" si="10"/>
        <v>72</v>
      </c>
      <c r="R42" s="195">
        <f t="shared" si="10"/>
        <v>68</v>
      </c>
      <c r="S42" s="195">
        <f t="shared" si="10"/>
        <v>48</v>
      </c>
      <c r="T42" s="195">
        <f t="shared" si="10"/>
        <v>32</v>
      </c>
      <c r="U42" s="195">
        <f t="shared" si="10"/>
        <v>468</v>
      </c>
      <c r="V42" s="195">
        <f t="shared" si="10"/>
        <v>112</v>
      </c>
      <c r="W42" s="195">
        <f t="shared" si="10"/>
        <v>332</v>
      </c>
      <c r="X42" s="196">
        <f t="shared" si="8"/>
        <v>580</v>
      </c>
      <c r="Z42" s="196"/>
    </row>
    <row r="43" spans="1:26" ht="12.75">
      <c r="A43" s="4" t="s">
        <v>20</v>
      </c>
      <c r="B43" s="245" t="s">
        <v>21</v>
      </c>
      <c r="C43" s="216" t="s">
        <v>165</v>
      </c>
      <c r="D43" s="181">
        <f>F43+E43</f>
        <v>56</v>
      </c>
      <c r="E43" s="2">
        <v>8</v>
      </c>
      <c r="F43" s="217">
        <f>G43+H43+I43+J43+K43</f>
        <v>48</v>
      </c>
      <c r="G43" s="177">
        <v>28</v>
      </c>
      <c r="H43" s="2">
        <v>20</v>
      </c>
      <c r="I43" s="2"/>
      <c r="J43" s="2"/>
      <c r="K43" s="2"/>
      <c r="L43" s="6"/>
      <c r="M43" s="6"/>
      <c r="N43" s="6"/>
      <c r="O43" s="6"/>
      <c r="P43" s="6">
        <v>48</v>
      </c>
      <c r="Q43" s="6"/>
      <c r="R43" s="6"/>
      <c r="S43" s="6"/>
      <c r="T43" s="6"/>
      <c r="U43" s="2">
        <v>48</v>
      </c>
      <c r="V43" s="181">
        <f aca="true" t="shared" si="11" ref="V43:V48">D43-U43</f>
        <v>8</v>
      </c>
      <c r="W43">
        <f aca="true" t="shared" si="12" ref="W43:W49">SUM(O43:T43)</f>
        <v>48</v>
      </c>
      <c r="X43" s="196">
        <f t="shared" si="8"/>
        <v>56</v>
      </c>
      <c r="Z43" s="196"/>
    </row>
    <row r="44" spans="1:26" ht="12.75">
      <c r="A44" s="4" t="s">
        <v>116</v>
      </c>
      <c r="B44" s="245" t="s">
        <v>18</v>
      </c>
      <c r="C44" s="216" t="s">
        <v>165</v>
      </c>
      <c r="D44" s="181">
        <f>F44+E44</f>
        <v>56</v>
      </c>
      <c r="E44" s="2">
        <v>8</v>
      </c>
      <c r="F44" s="217">
        <f>G44+H44+I44+J44+K44</f>
        <v>48</v>
      </c>
      <c r="G44" s="177">
        <v>32</v>
      </c>
      <c r="H44" s="2">
        <v>16</v>
      </c>
      <c r="I44" s="2"/>
      <c r="J44" s="2"/>
      <c r="K44" s="2"/>
      <c r="L44" s="6"/>
      <c r="M44" s="6"/>
      <c r="N44" s="6"/>
      <c r="O44" s="6">
        <v>48</v>
      </c>
      <c r="P44" s="6"/>
      <c r="Q44" s="6"/>
      <c r="R44" s="6"/>
      <c r="S44" s="6"/>
      <c r="T44" s="6"/>
      <c r="U44" s="2">
        <v>36</v>
      </c>
      <c r="V44" s="181">
        <f t="shared" si="11"/>
        <v>20</v>
      </c>
      <c r="W44">
        <f t="shared" si="12"/>
        <v>48</v>
      </c>
      <c r="X44" s="196">
        <f t="shared" si="8"/>
        <v>56</v>
      </c>
      <c r="Z44" s="196"/>
    </row>
    <row r="45" spans="1:26" ht="12.75">
      <c r="A45" s="4" t="s">
        <v>117</v>
      </c>
      <c r="B45" s="245" t="s">
        <v>201</v>
      </c>
      <c r="C45" s="216" t="s">
        <v>165</v>
      </c>
      <c r="D45" s="181">
        <f>F45+E45</f>
        <v>40</v>
      </c>
      <c r="E45" s="2">
        <v>8</v>
      </c>
      <c r="F45" s="217">
        <f>G45+H45+I45+J45+K45</f>
        <v>32</v>
      </c>
      <c r="G45" s="177">
        <v>12</v>
      </c>
      <c r="H45" s="2">
        <v>20</v>
      </c>
      <c r="I45" s="2"/>
      <c r="J45" s="2"/>
      <c r="K45" s="2"/>
      <c r="L45" s="6"/>
      <c r="M45" s="6"/>
      <c r="N45" s="6"/>
      <c r="O45" s="6"/>
      <c r="P45" s="6"/>
      <c r="Q45" s="6">
        <v>32</v>
      </c>
      <c r="R45" s="6"/>
      <c r="S45" s="6"/>
      <c r="T45" s="6"/>
      <c r="U45" s="2">
        <v>48</v>
      </c>
      <c r="V45" s="181">
        <f t="shared" si="11"/>
        <v>-8</v>
      </c>
      <c r="W45">
        <f t="shared" si="12"/>
        <v>32</v>
      </c>
      <c r="X45" s="196">
        <f t="shared" si="8"/>
        <v>40</v>
      </c>
      <c r="Z45" s="196"/>
    </row>
    <row r="46" spans="1:26" ht="12.75">
      <c r="A46" s="4" t="s">
        <v>118</v>
      </c>
      <c r="B46" s="245" t="s">
        <v>202</v>
      </c>
      <c r="C46" s="218" t="s">
        <v>167</v>
      </c>
      <c r="D46" s="181">
        <f>F46+E46</f>
        <v>188</v>
      </c>
      <c r="E46" s="2">
        <v>20</v>
      </c>
      <c r="F46" s="217">
        <f>G46+H46+I46+J46+K46</f>
        <v>168</v>
      </c>
      <c r="G46" s="177">
        <v>0</v>
      </c>
      <c r="H46" s="2">
        <v>168</v>
      </c>
      <c r="I46" s="2"/>
      <c r="J46" s="2"/>
      <c r="K46" s="2"/>
      <c r="L46" s="6"/>
      <c r="M46" s="6"/>
      <c r="N46" s="6"/>
      <c r="O46" s="6">
        <v>30</v>
      </c>
      <c r="P46" s="6">
        <v>44</v>
      </c>
      <c r="Q46" s="6">
        <v>20</v>
      </c>
      <c r="R46" s="6">
        <v>34</v>
      </c>
      <c r="S46" s="6">
        <v>24</v>
      </c>
      <c r="T46" s="6">
        <v>16</v>
      </c>
      <c r="U46" s="2">
        <v>168</v>
      </c>
      <c r="V46" s="181">
        <f t="shared" si="11"/>
        <v>20</v>
      </c>
      <c r="W46">
        <f t="shared" si="12"/>
        <v>168</v>
      </c>
      <c r="X46" s="196">
        <f t="shared" si="8"/>
        <v>188</v>
      </c>
      <c r="Z46" s="196"/>
    </row>
    <row r="47" spans="1:26" ht="12.75">
      <c r="A47" s="4" t="s">
        <v>203</v>
      </c>
      <c r="B47" s="245" t="s">
        <v>119</v>
      </c>
      <c r="C47" s="218" t="s">
        <v>167</v>
      </c>
      <c r="D47" s="181">
        <f>F47+E47</f>
        <v>192</v>
      </c>
      <c r="E47" s="2">
        <v>24</v>
      </c>
      <c r="F47" s="217">
        <f>G47+H47+I47+J47+K47</f>
        <v>168</v>
      </c>
      <c r="G47" s="177">
        <v>16</v>
      </c>
      <c r="H47" s="2">
        <v>152</v>
      </c>
      <c r="I47" s="2"/>
      <c r="J47" s="2"/>
      <c r="K47" s="2"/>
      <c r="L47" s="6"/>
      <c r="M47" s="6"/>
      <c r="N47" s="6"/>
      <c r="O47" s="6">
        <v>30</v>
      </c>
      <c r="P47" s="6">
        <v>44</v>
      </c>
      <c r="Q47" s="6">
        <v>20</v>
      </c>
      <c r="R47" s="6">
        <v>34</v>
      </c>
      <c r="S47" s="6">
        <v>24</v>
      </c>
      <c r="T47" s="6">
        <v>16</v>
      </c>
      <c r="U47" s="2">
        <v>168</v>
      </c>
      <c r="V47" s="181">
        <f t="shared" si="11"/>
        <v>24</v>
      </c>
      <c r="X47" s="196"/>
      <c r="Z47" s="196"/>
    </row>
    <row r="48" spans="1:26" ht="12.75">
      <c r="A48" s="4" t="s">
        <v>264</v>
      </c>
      <c r="B48" s="245" t="s">
        <v>265</v>
      </c>
      <c r="C48" s="219" t="s">
        <v>165</v>
      </c>
      <c r="D48" s="181">
        <v>48</v>
      </c>
      <c r="E48" s="181">
        <f>D48-F48</f>
        <v>12</v>
      </c>
      <c r="F48" s="217">
        <v>36</v>
      </c>
      <c r="G48" s="177">
        <v>20</v>
      </c>
      <c r="H48" s="2">
        <v>16</v>
      </c>
      <c r="I48" s="2"/>
      <c r="J48" s="2"/>
      <c r="K48" s="2"/>
      <c r="L48" s="6"/>
      <c r="M48" s="6"/>
      <c r="N48" s="6"/>
      <c r="O48" s="6">
        <v>36</v>
      </c>
      <c r="P48" s="6"/>
      <c r="Q48" s="6"/>
      <c r="R48" s="6"/>
      <c r="S48" s="6"/>
      <c r="T48" s="6"/>
      <c r="U48" s="2">
        <v>0</v>
      </c>
      <c r="V48" s="181">
        <f t="shared" si="11"/>
        <v>48</v>
      </c>
      <c r="W48">
        <f t="shared" si="12"/>
        <v>36</v>
      </c>
      <c r="X48" s="196">
        <f t="shared" si="8"/>
        <v>48</v>
      </c>
      <c r="Z48" s="196"/>
    </row>
    <row r="49" spans="1:26" ht="12.75" customHeight="1" hidden="1">
      <c r="A49" s="99"/>
      <c r="B49" s="206" t="s">
        <v>158</v>
      </c>
      <c r="C49" s="213"/>
      <c r="D49" s="101">
        <v>144</v>
      </c>
      <c r="E49" s="102">
        <f>D49-F49</f>
        <v>0</v>
      </c>
      <c r="F49" s="208">
        <v>144</v>
      </c>
      <c r="G49" s="102">
        <f>F49-H49</f>
        <v>88</v>
      </c>
      <c r="H49" s="101">
        <v>56</v>
      </c>
      <c r="I49" s="101"/>
      <c r="J49" s="101"/>
      <c r="K49" s="101"/>
      <c r="L49" s="101"/>
      <c r="M49" s="101"/>
      <c r="N49" s="101"/>
      <c r="O49" s="171"/>
      <c r="P49" s="171"/>
      <c r="Q49" s="171"/>
      <c r="R49" s="171"/>
      <c r="S49" s="171"/>
      <c r="T49" s="171"/>
      <c r="U49" s="169">
        <v>144</v>
      </c>
      <c r="V49" s="170"/>
      <c r="W49">
        <f t="shared" si="12"/>
        <v>0</v>
      </c>
      <c r="Z49" s="196"/>
    </row>
    <row r="50" spans="1:26" ht="25.5">
      <c r="A50" s="179" t="s">
        <v>22</v>
      </c>
      <c r="B50" s="220" t="s">
        <v>225</v>
      </c>
      <c r="C50" s="215" t="s">
        <v>255</v>
      </c>
      <c r="D50" s="175">
        <f>SUM(D51:D53)</f>
        <v>280</v>
      </c>
      <c r="E50" s="175">
        <f aca="true" t="shared" si="13" ref="E50:L50">SUM(E51:E53)</f>
        <v>24</v>
      </c>
      <c r="F50" s="175">
        <f t="shared" si="13"/>
        <v>256</v>
      </c>
      <c r="G50" s="175">
        <f t="shared" si="13"/>
        <v>112</v>
      </c>
      <c r="H50" s="175">
        <f t="shared" si="13"/>
        <v>120</v>
      </c>
      <c r="I50" s="175">
        <f t="shared" si="13"/>
        <v>0</v>
      </c>
      <c r="J50" s="175">
        <f t="shared" si="13"/>
        <v>6</v>
      </c>
      <c r="K50" s="175">
        <f t="shared" si="13"/>
        <v>18</v>
      </c>
      <c r="L50" s="175">
        <f t="shared" si="13"/>
        <v>0</v>
      </c>
      <c r="M50" s="175"/>
      <c r="N50" s="175"/>
      <c r="O50" s="175">
        <f>SUM(O51:O53)</f>
        <v>112</v>
      </c>
      <c r="P50" s="175">
        <f aca="true" t="shared" si="14" ref="P50:V50">SUM(P51:P53)</f>
        <v>144</v>
      </c>
      <c r="Q50" s="175">
        <f t="shared" si="14"/>
        <v>0</v>
      </c>
      <c r="R50" s="175">
        <f t="shared" si="14"/>
        <v>0</v>
      </c>
      <c r="S50" s="175">
        <f t="shared" si="14"/>
        <v>0</v>
      </c>
      <c r="T50" s="175">
        <f t="shared" si="14"/>
        <v>0</v>
      </c>
      <c r="U50" s="175">
        <f t="shared" si="14"/>
        <v>144</v>
      </c>
      <c r="V50" s="175">
        <f t="shared" si="14"/>
        <v>136</v>
      </c>
      <c r="W50" s="175">
        <f>SUM(W51:W53)</f>
        <v>256</v>
      </c>
      <c r="X50" s="196">
        <f>U50+V50</f>
        <v>280</v>
      </c>
      <c r="Z50" s="196"/>
    </row>
    <row r="51" spans="1:26" ht="12.75">
      <c r="A51" s="4" t="s">
        <v>23</v>
      </c>
      <c r="B51" s="249" t="s">
        <v>276</v>
      </c>
      <c r="C51" s="219" t="s">
        <v>164</v>
      </c>
      <c r="D51" s="181">
        <v>120</v>
      </c>
      <c r="E51" s="181">
        <f>D51-F51</f>
        <v>8</v>
      </c>
      <c r="F51" s="235">
        <f>SUM(G51:K51)</f>
        <v>112</v>
      </c>
      <c r="G51" s="180">
        <v>52</v>
      </c>
      <c r="H51" s="2">
        <v>52</v>
      </c>
      <c r="I51" s="2"/>
      <c r="J51" s="2">
        <v>2</v>
      </c>
      <c r="K51" s="2">
        <v>6</v>
      </c>
      <c r="L51" s="6"/>
      <c r="M51" s="6"/>
      <c r="N51" s="6"/>
      <c r="O51" s="6">
        <v>112</v>
      </c>
      <c r="P51" s="6"/>
      <c r="Q51" s="6"/>
      <c r="R51" s="6"/>
      <c r="S51" s="6"/>
      <c r="T51" s="6"/>
      <c r="U51" s="2">
        <v>72</v>
      </c>
      <c r="V51" s="181">
        <f>D51-U51</f>
        <v>48</v>
      </c>
      <c r="W51">
        <f>SUM(O51:T51)</f>
        <v>112</v>
      </c>
      <c r="X51" s="196">
        <f>U51+V51</f>
        <v>120</v>
      </c>
      <c r="Z51" s="196"/>
    </row>
    <row r="52" spans="1:26" ht="25.5">
      <c r="A52" s="4" t="s">
        <v>24</v>
      </c>
      <c r="B52" s="249" t="s">
        <v>277</v>
      </c>
      <c r="C52" s="225" t="s">
        <v>164</v>
      </c>
      <c r="D52" s="181">
        <v>80</v>
      </c>
      <c r="E52" s="181">
        <f>D52-F52</f>
        <v>8</v>
      </c>
      <c r="F52" s="235">
        <f>SUM(G52:K52)</f>
        <v>72</v>
      </c>
      <c r="G52" s="177">
        <v>30</v>
      </c>
      <c r="H52" s="2">
        <v>34</v>
      </c>
      <c r="I52" s="2"/>
      <c r="J52" s="2">
        <v>2</v>
      </c>
      <c r="K52" s="2">
        <v>6</v>
      </c>
      <c r="L52" s="6"/>
      <c r="M52" s="6"/>
      <c r="N52" s="6"/>
      <c r="O52" s="6"/>
      <c r="P52" s="6">
        <v>72</v>
      </c>
      <c r="Q52" s="6"/>
      <c r="R52" s="6"/>
      <c r="S52" s="6"/>
      <c r="T52" s="6"/>
      <c r="U52" s="2">
        <v>36</v>
      </c>
      <c r="V52" s="181">
        <f>D52-U52</f>
        <v>44</v>
      </c>
      <c r="W52">
        <f>SUM(O52:T52)</f>
        <v>72</v>
      </c>
      <c r="X52" s="196">
        <f>U52+V52</f>
        <v>80</v>
      </c>
      <c r="Z52" s="196"/>
    </row>
    <row r="53" spans="1:26" ht="12.75">
      <c r="A53" s="4" t="s">
        <v>204</v>
      </c>
      <c r="B53" s="249" t="s">
        <v>278</v>
      </c>
      <c r="C53" s="222" t="s">
        <v>164</v>
      </c>
      <c r="D53" s="181">
        <v>80</v>
      </c>
      <c r="E53" s="181">
        <f>D53-F53</f>
        <v>8</v>
      </c>
      <c r="F53" s="235">
        <f>SUM(G53:K53)</f>
        <v>72</v>
      </c>
      <c r="G53" s="180">
        <v>30</v>
      </c>
      <c r="H53" s="174">
        <v>34</v>
      </c>
      <c r="I53" s="2"/>
      <c r="J53" s="174">
        <v>2</v>
      </c>
      <c r="K53" s="174">
        <v>6</v>
      </c>
      <c r="L53" s="6"/>
      <c r="M53" s="6"/>
      <c r="N53" s="6"/>
      <c r="O53" s="198"/>
      <c r="P53" s="198">
        <v>72</v>
      </c>
      <c r="Q53" s="198"/>
      <c r="R53" s="198"/>
      <c r="S53" s="198"/>
      <c r="T53" s="198"/>
      <c r="U53" s="174">
        <v>36</v>
      </c>
      <c r="V53" s="181">
        <f>D53-U53</f>
        <v>44</v>
      </c>
      <c r="W53">
        <f>SUM(O53:T53)</f>
        <v>72</v>
      </c>
      <c r="X53" s="196">
        <f>U53+V53</f>
        <v>80</v>
      </c>
      <c r="Z53" s="196"/>
    </row>
    <row r="54" spans="1:26" ht="12.75" customHeight="1" hidden="1">
      <c r="A54" s="100"/>
      <c r="B54" s="206" t="s">
        <v>160</v>
      </c>
      <c r="C54" s="223"/>
      <c r="D54" s="101">
        <v>660</v>
      </c>
      <c r="E54" s="102">
        <f>D54-F54</f>
        <v>0</v>
      </c>
      <c r="F54" s="210">
        <v>660</v>
      </c>
      <c r="G54" s="102">
        <f>F54-H54</f>
        <v>386</v>
      </c>
      <c r="H54" s="102">
        <v>274</v>
      </c>
      <c r="I54" s="102"/>
      <c r="J54" s="101"/>
      <c r="K54" s="101"/>
      <c r="L54" s="102"/>
      <c r="M54" s="102"/>
      <c r="N54" s="102"/>
      <c r="O54" s="171"/>
      <c r="P54" s="171"/>
      <c r="Q54" s="171"/>
      <c r="R54" s="171"/>
      <c r="S54" s="171"/>
      <c r="T54" s="171"/>
      <c r="U54" s="169">
        <v>660</v>
      </c>
      <c r="V54" s="170"/>
      <c r="Z54" s="196"/>
    </row>
    <row r="55" spans="1:26" s="10" customFormat="1" ht="12.75">
      <c r="A55" s="183" t="s">
        <v>1</v>
      </c>
      <c r="B55" s="183" t="s">
        <v>237</v>
      </c>
      <c r="C55" s="224" t="s">
        <v>268</v>
      </c>
      <c r="D55" s="175">
        <f>SUM(D56:D67)</f>
        <v>1076</v>
      </c>
      <c r="E55" s="175">
        <f aca="true" t="shared" si="15" ref="E55:L55">SUM(E56:E67)</f>
        <v>214</v>
      </c>
      <c r="F55" s="175">
        <f t="shared" si="15"/>
        <v>862</v>
      </c>
      <c r="G55" s="175">
        <f t="shared" si="15"/>
        <v>412</v>
      </c>
      <c r="H55" s="175">
        <f t="shared" si="15"/>
        <v>404</v>
      </c>
      <c r="I55" s="175">
        <f t="shared" si="15"/>
        <v>0</v>
      </c>
      <c r="J55" s="175">
        <f t="shared" si="15"/>
        <v>22</v>
      </c>
      <c r="K55" s="175">
        <f t="shared" si="15"/>
        <v>24</v>
      </c>
      <c r="L55" s="175">
        <f t="shared" si="15"/>
        <v>0</v>
      </c>
      <c r="M55" s="175"/>
      <c r="N55" s="175"/>
      <c r="O55" s="175">
        <f>SUM(O56:O67)</f>
        <v>254</v>
      </c>
      <c r="P55" s="175">
        <f aca="true" t="shared" si="16" ref="P55:V55">SUM(P56:P67)</f>
        <v>224</v>
      </c>
      <c r="Q55" s="175">
        <f t="shared" si="16"/>
        <v>56</v>
      </c>
      <c r="R55" s="175">
        <f t="shared" si="16"/>
        <v>180</v>
      </c>
      <c r="S55" s="175">
        <f t="shared" si="16"/>
        <v>90</v>
      </c>
      <c r="T55" s="175">
        <f t="shared" si="16"/>
        <v>58</v>
      </c>
      <c r="U55" s="175">
        <f t="shared" si="16"/>
        <v>660</v>
      </c>
      <c r="V55" s="175">
        <f t="shared" si="16"/>
        <v>416</v>
      </c>
      <c r="W55" s="175">
        <f>SUM(W56:W66)</f>
        <v>804</v>
      </c>
      <c r="X55" s="200">
        <f>U55+V55</f>
        <v>1076</v>
      </c>
      <c r="Z55" s="196"/>
    </row>
    <row r="56" spans="1:26" ht="12.75">
      <c r="A56" s="1" t="s">
        <v>2</v>
      </c>
      <c r="B56" s="249" t="s">
        <v>280</v>
      </c>
      <c r="C56" s="225" t="s">
        <v>165</v>
      </c>
      <c r="D56" s="12">
        <v>74</v>
      </c>
      <c r="E56" s="181">
        <f>D56-F56</f>
        <v>18</v>
      </c>
      <c r="F56" s="217">
        <f aca="true" t="shared" si="17" ref="F56:F67">SUM(G56:K56)</f>
        <v>56</v>
      </c>
      <c r="G56" s="181">
        <v>28</v>
      </c>
      <c r="H56" s="2">
        <v>26</v>
      </c>
      <c r="I56" s="2"/>
      <c r="J56" s="2">
        <v>2</v>
      </c>
      <c r="K56" s="6"/>
      <c r="L56" s="6"/>
      <c r="M56" s="6"/>
      <c r="N56" s="6"/>
      <c r="O56" s="6">
        <v>56</v>
      </c>
      <c r="P56" s="6"/>
      <c r="Q56" s="6"/>
      <c r="R56" s="6"/>
      <c r="S56" s="6"/>
      <c r="T56" s="6"/>
      <c r="U56" s="2">
        <v>48</v>
      </c>
      <c r="V56" s="181">
        <f>D56-U56</f>
        <v>26</v>
      </c>
      <c r="W56">
        <f>SUM(O56:T56)</f>
        <v>56</v>
      </c>
      <c r="X56" s="200">
        <f>U56+V56</f>
        <v>74</v>
      </c>
      <c r="Z56" s="196"/>
    </row>
    <row r="57" spans="1:26" ht="12.75">
      <c r="A57" s="1" t="s">
        <v>3</v>
      </c>
      <c r="B57" s="249" t="s">
        <v>281</v>
      </c>
      <c r="C57" s="226" t="s">
        <v>164</v>
      </c>
      <c r="D57" s="12">
        <v>70</v>
      </c>
      <c r="E57" s="181">
        <f aca="true" t="shared" si="18" ref="E57:E67">D57-F57</f>
        <v>18</v>
      </c>
      <c r="F57" s="217">
        <f t="shared" si="17"/>
        <v>52</v>
      </c>
      <c r="G57" s="181">
        <v>20</v>
      </c>
      <c r="H57" s="2">
        <v>24</v>
      </c>
      <c r="I57" s="2"/>
      <c r="J57" s="2">
        <v>2</v>
      </c>
      <c r="K57" s="6">
        <v>6</v>
      </c>
      <c r="L57" s="6"/>
      <c r="M57" s="6"/>
      <c r="N57" s="6"/>
      <c r="O57" s="6">
        <v>52</v>
      </c>
      <c r="P57" s="6"/>
      <c r="Q57" s="6"/>
      <c r="R57" s="6"/>
      <c r="S57" s="6"/>
      <c r="T57" s="6"/>
      <c r="U57" s="2">
        <v>36</v>
      </c>
      <c r="V57" s="181">
        <f aca="true" t="shared" si="19" ref="V57:V67">D57-U57</f>
        <v>34</v>
      </c>
      <c r="W57">
        <f aca="true" t="shared" si="20" ref="W57:W66">SUM(O57:T57)</f>
        <v>52</v>
      </c>
      <c r="X57" s="200">
        <f aca="true" t="shared" si="21" ref="X57:X67">U57+V57</f>
        <v>70</v>
      </c>
      <c r="Z57" s="196"/>
    </row>
    <row r="58" spans="1:26" ht="12.75">
      <c r="A58" s="1" t="s">
        <v>4</v>
      </c>
      <c r="B58" s="249" t="s">
        <v>282</v>
      </c>
      <c r="C58" s="221" t="s">
        <v>165</v>
      </c>
      <c r="D58" s="12">
        <v>74</v>
      </c>
      <c r="E58" s="181">
        <f t="shared" si="18"/>
        <v>18</v>
      </c>
      <c r="F58" s="217">
        <f t="shared" si="17"/>
        <v>56</v>
      </c>
      <c r="G58" s="181">
        <v>28</v>
      </c>
      <c r="H58" s="2">
        <v>26</v>
      </c>
      <c r="I58" s="2"/>
      <c r="J58" s="2">
        <v>2</v>
      </c>
      <c r="K58" s="6"/>
      <c r="L58" s="6"/>
      <c r="M58" s="6"/>
      <c r="N58" s="6"/>
      <c r="O58" s="6">
        <v>56</v>
      </c>
      <c r="P58" s="6"/>
      <c r="Q58" s="6"/>
      <c r="R58" s="6" t="s">
        <v>252</v>
      </c>
      <c r="S58" s="6"/>
      <c r="T58" s="6"/>
      <c r="U58" s="2">
        <v>48</v>
      </c>
      <c r="V58" s="181">
        <f t="shared" si="19"/>
        <v>26</v>
      </c>
      <c r="W58">
        <f t="shared" si="20"/>
        <v>56</v>
      </c>
      <c r="X58" s="200">
        <f t="shared" si="21"/>
        <v>74</v>
      </c>
      <c r="Z58" s="196"/>
    </row>
    <row r="59" spans="1:26" ht="12.75">
      <c r="A59" s="1" t="s">
        <v>5</v>
      </c>
      <c r="B59" s="249" t="s">
        <v>283</v>
      </c>
      <c r="C59" s="226" t="s">
        <v>164</v>
      </c>
      <c r="D59" s="12">
        <v>186</v>
      </c>
      <c r="E59" s="181">
        <f t="shared" si="18"/>
        <v>18</v>
      </c>
      <c r="F59" s="235">
        <f t="shared" si="17"/>
        <v>168</v>
      </c>
      <c r="G59" s="181">
        <v>84</v>
      </c>
      <c r="H59" s="2">
        <v>76</v>
      </c>
      <c r="I59" s="2"/>
      <c r="J59" s="2">
        <v>2</v>
      </c>
      <c r="K59" s="6">
        <v>6</v>
      </c>
      <c r="L59" s="6"/>
      <c r="M59" s="6"/>
      <c r="N59" s="6"/>
      <c r="O59" s="6">
        <v>90</v>
      </c>
      <c r="P59" s="6">
        <v>78</v>
      </c>
      <c r="Q59" s="6"/>
      <c r="R59" s="6"/>
      <c r="S59" s="6"/>
      <c r="T59" s="6"/>
      <c r="U59" s="2">
        <v>152</v>
      </c>
      <c r="V59" s="181">
        <f t="shared" si="19"/>
        <v>34</v>
      </c>
      <c r="W59">
        <f t="shared" si="20"/>
        <v>168</v>
      </c>
      <c r="X59" s="200">
        <f t="shared" si="21"/>
        <v>186</v>
      </c>
      <c r="Z59" s="196"/>
    </row>
    <row r="60" spans="1:26" ht="17.25" customHeight="1">
      <c r="A60" s="1" t="s">
        <v>6</v>
      </c>
      <c r="B60" s="249" t="s">
        <v>284</v>
      </c>
      <c r="C60" s="226" t="s">
        <v>165</v>
      </c>
      <c r="D60" s="12">
        <v>64</v>
      </c>
      <c r="E60" s="181">
        <f t="shared" si="18"/>
        <v>18</v>
      </c>
      <c r="F60" s="235">
        <f t="shared" si="17"/>
        <v>46</v>
      </c>
      <c r="G60" s="181">
        <v>22</v>
      </c>
      <c r="H60" s="2">
        <v>22</v>
      </c>
      <c r="I60" s="2"/>
      <c r="J60" s="2">
        <v>2</v>
      </c>
      <c r="K60" s="6"/>
      <c r="L60" s="6"/>
      <c r="M60" s="6"/>
      <c r="N60" s="6"/>
      <c r="O60" s="6"/>
      <c r="P60" s="6"/>
      <c r="Q60" s="6"/>
      <c r="R60" s="6"/>
      <c r="S60" s="6">
        <v>46</v>
      </c>
      <c r="T60" s="6"/>
      <c r="U60" s="2">
        <v>36</v>
      </c>
      <c r="V60" s="181">
        <f t="shared" si="19"/>
        <v>28</v>
      </c>
      <c r="W60">
        <f t="shared" si="20"/>
        <v>46</v>
      </c>
      <c r="X60" s="200">
        <f t="shared" si="21"/>
        <v>64</v>
      </c>
      <c r="Z60" s="196"/>
    </row>
    <row r="61" spans="1:26" ht="12.75">
      <c r="A61" s="1" t="s">
        <v>7</v>
      </c>
      <c r="B61" s="249" t="s">
        <v>26</v>
      </c>
      <c r="C61" s="225" t="s">
        <v>165</v>
      </c>
      <c r="D61" s="12">
        <v>96</v>
      </c>
      <c r="E61" s="181">
        <f t="shared" si="18"/>
        <v>18</v>
      </c>
      <c r="F61" s="235">
        <f t="shared" si="17"/>
        <v>78</v>
      </c>
      <c r="G61" s="181">
        <v>34</v>
      </c>
      <c r="H61" s="2">
        <v>44</v>
      </c>
      <c r="I61" s="2"/>
      <c r="J61" s="2"/>
      <c r="K61" s="6"/>
      <c r="L61" s="6"/>
      <c r="M61" s="6"/>
      <c r="N61" s="6"/>
      <c r="O61" s="6"/>
      <c r="P61" s="6">
        <v>78</v>
      </c>
      <c r="Q61" s="6"/>
      <c r="R61" s="6"/>
      <c r="S61" s="6"/>
      <c r="T61" s="6"/>
      <c r="U61" s="2">
        <v>68</v>
      </c>
      <c r="V61" s="181">
        <f t="shared" si="19"/>
        <v>28</v>
      </c>
      <c r="W61">
        <f t="shared" si="20"/>
        <v>78</v>
      </c>
      <c r="X61" s="200">
        <f t="shared" si="21"/>
        <v>96</v>
      </c>
      <c r="Z61" s="196"/>
    </row>
    <row r="62" spans="1:26" ht="12.75">
      <c r="A62" s="1" t="s">
        <v>8</v>
      </c>
      <c r="B62" s="249" t="s">
        <v>285</v>
      </c>
      <c r="C62" s="225" t="s">
        <v>165</v>
      </c>
      <c r="D62" s="12">
        <v>86</v>
      </c>
      <c r="E62" s="181">
        <f t="shared" si="18"/>
        <v>18</v>
      </c>
      <c r="F62" s="235">
        <f t="shared" si="17"/>
        <v>68</v>
      </c>
      <c r="G62" s="181">
        <v>40</v>
      </c>
      <c r="H62" s="2">
        <v>26</v>
      </c>
      <c r="I62" s="2"/>
      <c r="J62" s="2">
        <v>2</v>
      </c>
      <c r="K62" s="6"/>
      <c r="L62" s="6"/>
      <c r="M62" s="6"/>
      <c r="N62" s="6"/>
      <c r="O62" s="6"/>
      <c r="P62" s="6"/>
      <c r="Q62" s="6"/>
      <c r="R62" s="6">
        <v>68</v>
      </c>
      <c r="S62" s="6"/>
      <c r="T62" s="6"/>
      <c r="U62" s="2">
        <v>36</v>
      </c>
      <c r="V62" s="181">
        <f t="shared" si="19"/>
        <v>50</v>
      </c>
      <c r="W62">
        <f t="shared" si="20"/>
        <v>68</v>
      </c>
      <c r="X62" s="200">
        <f t="shared" si="21"/>
        <v>86</v>
      </c>
      <c r="Z62" s="196"/>
    </row>
    <row r="63" spans="1:26" ht="12.75">
      <c r="A63" s="1" t="s">
        <v>9</v>
      </c>
      <c r="B63" s="249" t="s">
        <v>286</v>
      </c>
      <c r="C63" s="226" t="s">
        <v>164</v>
      </c>
      <c r="D63" s="12">
        <v>130</v>
      </c>
      <c r="E63" s="181">
        <f t="shared" si="18"/>
        <v>18</v>
      </c>
      <c r="F63" s="235">
        <f t="shared" si="17"/>
        <v>112</v>
      </c>
      <c r="G63" s="181">
        <v>46</v>
      </c>
      <c r="H63" s="2">
        <v>58</v>
      </c>
      <c r="I63" s="2"/>
      <c r="J63" s="2">
        <v>2</v>
      </c>
      <c r="K63" s="6">
        <v>6</v>
      </c>
      <c r="L63" s="6"/>
      <c r="M63" s="6"/>
      <c r="N63" s="6"/>
      <c r="O63" s="6"/>
      <c r="P63" s="6"/>
      <c r="Q63" s="6"/>
      <c r="R63" s="6">
        <v>112</v>
      </c>
      <c r="S63" s="6"/>
      <c r="T63" s="6"/>
      <c r="U63" s="2">
        <v>68</v>
      </c>
      <c r="V63" s="181">
        <f t="shared" si="19"/>
        <v>62</v>
      </c>
      <c r="W63">
        <f t="shared" si="20"/>
        <v>112</v>
      </c>
      <c r="X63" s="200">
        <f t="shared" si="21"/>
        <v>130</v>
      </c>
      <c r="Z63" s="196"/>
    </row>
    <row r="64" spans="1:26" ht="25.5">
      <c r="A64" s="1" t="s">
        <v>10</v>
      </c>
      <c r="B64" s="250" t="s">
        <v>287</v>
      </c>
      <c r="C64" s="226" t="s">
        <v>165</v>
      </c>
      <c r="D64" s="12">
        <v>62</v>
      </c>
      <c r="E64" s="181">
        <f t="shared" si="18"/>
        <v>18</v>
      </c>
      <c r="F64" s="235">
        <f t="shared" si="17"/>
        <v>44</v>
      </c>
      <c r="G64" s="181">
        <v>20</v>
      </c>
      <c r="H64" s="2">
        <v>22</v>
      </c>
      <c r="I64" s="2"/>
      <c r="J64" s="2">
        <v>2</v>
      </c>
      <c r="K64" s="6"/>
      <c r="L64" s="6"/>
      <c r="M64" s="6"/>
      <c r="N64" s="6"/>
      <c r="O64" s="6"/>
      <c r="P64" s="6"/>
      <c r="Q64" s="6"/>
      <c r="R64" s="6"/>
      <c r="S64" s="6">
        <v>44</v>
      </c>
      <c r="T64" s="6"/>
      <c r="U64" s="2">
        <v>36</v>
      </c>
      <c r="V64" s="181">
        <f t="shared" si="19"/>
        <v>26</v>
      </c>
      <c r="W64">
        <f t="shared" si="20"/>
        <v>44</v>
      </c>
      <c r="X64" s="200">
        <f t="shared" si="21"/>
        <v>62</v>
      </c>
      <c r="Z64" s="196"/>
    </row>
    <row r="65" spans="1:26" ht="12.75">
      <c r="A65" s="1" t="s">
        <v>121</v>
      </c>
      <c r="B65" s="249" t="s">
        <v>288</v>
      </c>
      <c r="C65" s="225" t="s">
        <v>165</v>
      </c>
      <c r="D65" s="12">
        <v>74</v>
      </c>
      <c r="E65" s="181">
        <f t="shared" si="18"/>
        <v>18</v>
      </c>
      <c r="F65" s="235">
        <f t="shared" si="17"/>
        <v>56</v>
      </c>
      <c r="G65" s="181">
        <v>28</v>
      </c>
      <c r="H65" s="2">
        <v>26</v>
      </c>
      <c r="I65" s="2"/>
      <c r="J65" s="2">
        <v>2</v>
      </c>
      <c r="K65" s="6"/>
      <c r="L65" s="6"/>
      <c r="M65" s="6"/>
      <c r="N65" s="6"/>
      <c r="O65" s="6"/>
      <c r="P65" s="6"/>
      <c r="Q65" s="6">
        <v>56</v>
      </c>
      <c r="R65" s="6"/>
      <c r="S65" s="6"/>
      <c r="T65" s="6"/>
      <c r="U65" s="2">
        <v>48</v>
      </c>
      <c r="V65" s="181">
        <f t="shared" si="19"/>
        <v>26</v>
      </c>
      <c r="W65">
        <f t="shared" si="20"/>
        <v>56</v>
      </c>
      <c r="X65" s="200">
        <f t="shared" si="21"/>
        <v>74</v>
      </c>
      <c r="Z65" s="196"/>
    </row>
    <row r="66" spans="1:26" ht="12.75">
      <c r="A66" s="1" t="s">
        <v>205</v>
      </c>
      <c r="B66" s="250" t="s">
        <v>289</v>
      </c>
      <c r="C66" s="225" t="s">
        <v>164</v>
      </c>
      <c r="D66" s="12">
        <v>86</v>
      </c>
      <c r="E66" s="181">
        <f t="shared" si="18"/>
        <v>18</v>
      </c>
      <c r="F66" s="235">
        <f t="shared" si="17"/>
        <v>68</v>
      </c>
      <c r="G66" s="181">
        <v>32</v>
      </c>
      <c r="H66" s="2">
        <v>28</v>
      </c>
      <c r="I66" s="2"/>
      <c r="J66" s="2">
        <v>2</v>
      </c>
      <c r="K66" s="6">
        <v>6</v>
      </c>
      <c r="L66" s="6"/>
      <c r="M66" s="6"/>
      <c r="N66" s="6"/>
      <c r="O66" s="6"/>
      <c r="P66" s="6">
        <v>68</v>
      </c>
      <c r="Q66" s="6"/>
      <c r="R66" s="6"/>
      <c r="S66" s="6"/>
      <c r="T66" s="6"/>
      <c r="U66" s="2">
        <v>48</v>
      </c>
      <c r="V66" s="181">
        <f t="shared" si="19"/>
        <v>38</v>
      </c>
      <c r="W66">
        <f t="shared" si="20"/>
        <v>68</v>
      </c>
      <c r="X66" s="200">
        <f t="shared" si="21"/>
        <v>86</v>
      </c>
      <c r="Z66" s="196"/>
    </row>
    <row r="67" spans="1:26" ht="12.75">
      <c r="A67" s="1" t="s">
        <v>279</v>
      </c>
      <c r="B67" s="250" t="s">
        <v>290</v>
      </c>
      <c r="C67" s="225" t="s">
        <v>165</v>
      </c>
      <c r="D67" s="12">
        <v>74</v>
      </c>
      <c r="E67" s="181">
        <f t="shared" si="18"/>
        <v>16</v>
      </c>
      <c r="F67" s="235">
        <f t="shared" si="17"/>
        <v>58</v>
      </c>
      <c r="G67" s="181">
        <v>30</v>
      </c>
      <c r="H67" s="2">
        <v>26</v>
      </c>
      <c r="I67" s="2"/>
      <c r="J67" s="2">
        <v>2</v>
      </c>
      <c r="K67" s="6"/>
      <c r="L67" s="6"/>
      <c r="M67" s="6"/>
      <c r="N67" s="6"/>
      <c r="O67" s="6"/>
      <c r="P67" s="6"/>
      <c r="Q67" s="6"/>
      <c r="R67" s="6"/>
      <c r="S67" s="6"/>
      <c r="T67" s="6">
        <v>58</v>
      </c>
      <c r="U67" s="2">
        <v>36</v>
      </c>
      <c r="V67" s="181">
        <f t="shared" si="19"/>
        <v>38</v>
      </c>
      <c r="X67" s="200">
        <f t="shared" si="21"/>
        <v>74</v>
      </c>
      <c r="Z67" s="196"/>
    </row>
    <row r="68" spans="1:26" ht="12.75" customHeight="1" hidden="1">
      <c r="A68" s="103"/>
      <c r="B68" s="227" t="s">
        <v>159</v>
      </c>
      <c r="C68" s="213"/>
      <c r="D68" s="101">
        <v>1728</v>
      </c>
      <c r="E68" s="102">
        <f>D68-F68</f>
        <v>725</v>
      </c>
      <c r="F68" s="208">
        <v>1003</v>
      </c>
      <c r="G68" s="101">
        <f>F68-H68</f>
        <v>547</v>
      </c>
      <c r="H68" s="101">
        <v>456</v>
      </c>
      <c r="I68" s="101"/>
      <c r="J68" s="101"/>
      <c r="K68" s="101"/>
      <c r="L68" s="101">
        <v>725</v>
      </c>
      <c r="M68" s="101"/>
      <c r="N68" s="101"/>
      <c r="O68" s="101"/>
      <c r="P68" s="101"/>
      <c r="Q68" s="101"/>
      <c r="R68" s="101"/>
      <c r="S68" s="101"/>
      <c r="T68" s="101"/>
      <c r="U68" s="169">
        <v>1728</v>
      </c>
      <c r="V68" s="170"/>
      <c r="Z68" s="196"/>
    </row>
    <row r="69" spans="1:26" s="10" customFormat="1" ht="12.75">
      <c r="A69" s="8" t="s">
        <v>226</v>
      </c>
      <c r="B69" s="8" t="s">
        <v>196</v>
      </c>
      <c r="C69" s="212" t="s">
        <v>269</v>
      </c>
      <c r="D69" s="13">
        <f>D71+D80+D88+D95+D100</f>
        <v>2312</v>
      </c>
      <c r="E69" s="13">
        <f>E71+E80+E88+E95+E100</f>
        <v>246</v>
      </c>
      <c r="F69" s="13">
        <f>F71+F80+F88+F95</f>
        <v>1202</v>
      </c>
      <c r="G69" s="13">
        <f aca="true" t="shared" si="22" ref="G69:L69">G71+G80+G88+G95+G100</f>
        <v>548</v>
      </c>
      <c r="H69" s="13">
        <f t="shared" si="22"/>
        <v>506</v>
      </c>
      <c r="I69" s="13">
        <f t="shared" si="22"/>
        <v>60</v>
      </c>
      <c r="J69" s="13">
        <f t="shared" si="22"/>
        <v>28</v>
      </c>
      <c r="K69" s="13">
        <f t="shared" si="22"/>
        <v>60</v>
      </c>
      <c r="L69" s="13">
        <f t="shared" si="22"/>
        <v>864</v>
      </c>
      <c r="M69" s="13"/>
      <c r="N69" s="13"/>
      <c r="O69" s="13">
        <f aca="true" t="shared" si="23" ref="O69:T69">O71+O80+O88+O95</f>
        <v>0</v>
      </c>
      <c r="P69" s="13">
        <f t="shared" si="23"/>
        <v>216</v>
      </c>
      <c r="Q69" s="13">
        <f t="shared" si="23"/>
        <v>232</v>
      </c>
      <c r="R69" s="13">
        <f t="shared" si="23"/>
        <v>352</v>
      </c>
      <c r="S69" s="13">
        <f t="shared" si="23"/>
        <v>222</v>
      </c>
      <c r="T69" s="13">
        <f t="shared" si="23"/>
        <v>180</v>
      </c>
      <c r="U69" s="13">
        <f>U71+U80+U88+U95+U100</f>
        <v>1728</v>
      </c>
      <c r="V69" s="13">
        <f>V71+V80+V88+V95+V100</f>
        <v>584</v>
      </c>
      <c r="W69" s="13" t="e">
        <f>W71+W80+W88+W95</f>
        <v>#REF!</v>
      </c>
      <c r="X69" s="185">
        <f>X71+X80+X88+X95+X100</f>
        <v>2312</v>
      </c>
      <c r="Z69" s="196"/>
    </row>
    <row r="70" spans="1:26" s="10" customFormat="1" ht="12.75" hidden="1">
      <c r="A70" s="173" t="s">
        <v>11</v>
      </c>
      <c r="B70" s="173" t="s">
        <v>251</v>
      </c>
      <c r="C70" s="228"/>
      <c r="D70" s="194">
        <v>787</v>
      </c>
      <c r="E70" s="194">
        <f>D70-F70</f>
        <v>175</v>
      </c>
      <c r="F70" s="194">
        <v>612</v>
      </c>
      <c r="G70" s="194"/>
      <c r="H70" s="194">
        <v>280</v>
      </c>
      <c r="I70" s="194">
        <v>30</v>
      </c>
      <c r="J70" s="194"/>
      <c r="K70" s="194"/>
      <c r="L70" s="194">
        <v>175</v>
      </c>
      <c r="M70" s="194"/>
      <c r="N70" s="194"/>
      <c r="O70" s="194"/>
      <c r="P70" s="194"/>
      <c r="Q70" s="194"/>
      <c r="R70" s="194"/>
      <c r="S70" s="194"/>
      <c r="T70" s="194"/>
      <c r="U70" s="194">
        <v>787</v>
      </c>
      <c r="V70" s="194"/>
      <c r="W70" s="184"/>
      <c r="X70" s="200"/>
      <c r="Z70" s="196"/>
    </row>
    <row r="71" spans="1:26" ht="25.5">
      <c r="A71" s="8" t="s">
        <v>11</v>
      </c>
      <c r="B71" s="251" t="s">
        <v>291</v>
      </c>
      <c r="C71" s="212" t="s">
        <v>270</v>
      </c>
      <c r="D71" s="13">
        <f>SUM(D72:D78)</f>
        <v>922</v>
      </c>
      <c r="E71" s="13">
        <f aca="true" t="shared" si="24" ref="E71:V71">SUM(E72:E78)</f>
        <v>96</v>
      </c>
      <c r="F71" s="13">
        <f t="shared" si="24"/>
        <v>646</v>
      </c>
      <c r="G71" s="13">
        <f t="shared" si="24"/>
        <v>318</v>
      </c>
      <c r="H71" s="13">
        <f t="shared" si="24"/>
        <v>300</v>
      </c>
      <c r="I71" s="13">
        <f t="shared" si="24"/>
        <v>0</v>
      </c>
      <c r="J71" s="13">
        <f t="shared" si="24"/>
        <v>10</v>
      </c>
      <c r="K71" s="13">
        <f t="shared" si="24"/>
        <v>18</v>
      </c>
      <c r="L71" s="13">
        <f t="shared" si="24"/>
        <v>180</v>
      </c>
      <c r="M71" s="13"/>
      <c r="N71" s="13"/>
      <c r="O71" s="13">
        <f aca="true" t="shared" si="25" ref="O71:T71">SUM(O72:O78)-O76-O77</f>
        <v>0</v>
      </c>
      <c r="P71" s="13">
        <f t="shared" si="25"/>
        <v>216</v>
      </c>
      <c r="Q71" s="13">
        <f t="shared" si="25"/>
        <v>78</v>
      </c>
      <c r="R71" s="13">
        <f t="shared" si="25"/>
        <v>352</v>
      </c>
      <c r="S71" s="13">
        <f t="shared" si="25"/>
        <v>0</v>
      </c>
      <c r="T71" s="13">
        <f t="shared" si="25"/>
        <v>0</v>
      </c>
      <c r="U71" s="13">
        <f>SUM(U72:U78)</f>
        <v>787</v>
      </c>
      <c r="V71" s="13">
        <f t="shared" si="24"/>
        <v>135</v>
      </c>
      <c r="W71" s="13" t="e">
        <f>W72+W73+W74+W75+#REF!+#REF!</f>
        <v>#REF!</v>
      </c>
      <c r="X71" s="196">
        <f>U71+V71</f>
        <v>922</v>
      </c>
      <c r="Z71" s="196"/>
    </row>
    <row r="72" spans="1:26" s="10" customFormat="1" ht="12.75">
      <c r="A72" s="7" t="s">
        <v>12</v>
      </c>
      <c r="B72" s="249" t="s">
        <v>292</v>
      </c>
      <c r="C72" s="226" t="s">
        <v>318</v>
      </c>
      <c r="D72" s="50">
        <v>250</v>
      </c>
      <c r="E72" s="50">
        <f>D72-F72</f>
        <v>16</v>
      </c>
      <c r="F72" s="50">
        <f>SUM(G72:K72)</f>
        <v>234</v>
      </c>
      <c r="G72" s="50">
        <v>108</v>
      </c>
      <c r="H72" s="50">
        <v>118</v>
      </c>
      <c r="I72" s="50"/>
      <c r="J72" s="50">
        <v>2</v>
      </c>
      <c r="K72" s="50">
        <v>6</v>
      </c>
      <c r="L72" s="50"/>
      <c r="M72" s="50"/>
      <c r="N72" s="50"/>
      <c r="O72" s="50"/>
      <c r="P72" s="50">
        <v>96</v>
      </c>
      <c r="Q72" s="50">
        <v>52</v>
      </c>
      <c r="R72" s="50">
        <v>86</v>
      </c>
      <c r="S72" s="50"/>
      <c r="T72" s="50"/>
      <c r="U72" s="50">
        <v>222</v>
      </c>
      <c r="V72" s="50">
        <f aca="true" t="shared" si="26" ref="V72:V78">D72-U72</f>
        <v>28</v>
      </c>
      <c r="W72" s="196">
        <f>SUM(O72:T72)</f>
        <v>234</v>
      </c>
      <c r="X72" s="200">
        <f>U72+V72</f>
        <v>250</v>
      </c>
      <c r="Z72" s="196"/>
    </row>
    <row r="73" spans="1:26" s="10" customFormat="1" ht="12.75">
      <c r="A73" s="7" t="s">
        <v>206</v>
      </c>
      <c r="B73" s="249" t="s">
        <v>293</v>
      </c>
      <c r="C73" s="226" t="s">
        <v>165</v>
      </c>
      <c r="D73" s="12">
        <v>136</v>
      </c>
      <c r="E73" s="50">
        <f>D73-F73</f>
        <v>16</v>
      </c>
      <c r="F73" s="50">
        <f>SUM(G73:K73)</f>
        <v>120</v>
      </c>
      <c r="G73" s="12">
        <v>56</v>
      </c>
      <c r="H73" s="12">
        <v>62</v>
      </c>
      <c r="I73" s="12"/>
      <c r="J73" s="12">
        <v>2</v>
      </c>
      <c r="K73" s="12"/>
      <c r="L73" s="12"/>
      <c r="M73" s="12"/>
      <c r="N73" s="12"/>
      <c r="O73" s="12"/>
      <c r="P73" s="12">
        <v>120</v>
      </c>
      <c r="Q73" s="12"/>
      <c r="R73" s="12"/>
      <c r="S73" s="12"/>
      <c r="T73" s="12"/>
      <c r="U73" s="12">
        <v>110</v>
      </c>
      <c r="V73" s="50">
        <f t="shared" si="26"/>
        <v>26</v>
      </c>
      <c r="W73" s="196">
        <f>SUM(O73:T73)</f>
        <v>120</v>
      </c>
      <c r="X73" s="200">
        <f>U73+V73</f>
        <v>136</v>
      </c>
      <c r="Z73" s="196"/>
    </row>
    <row r="74" spans="1:26" s="10" customFormat="1" ht="12.75">
      <c r="A74" s="49" t="s">
        <v>207</v>
      </c>
      <c r="B74" s="249" t="s">
        <v>294</v>
      </c>
      <c r="C74" s="222" t="s">
        <v>165</v>
      </c>
      <c r="D74" s="189">
        <v>168</v>
      </c>
      <c r="E74" s="50">
        <f>D74-F74</f>
        <v>26</v>
      </c>
      <c r="F74" s="50">
        <f>SUM(G74:K74)</f>
        <v>142</v>
      </c>
      <c r="G74" s="189">
        <v>80</v>
      </c>
      <c r="H74" s="189">
        <v>60</v>
      </c>
      <c r="I74" s="189"/>
      <c r="J74" s="189">
        <v>2</v>
      </c>
      <c r="K74" s="189"/>
      <c r="L74" s="189"/>
      <c r="M74" s="189"/>
      <c r="N74" s="189"/>
      <c r="O74" s="189"/>
      <c r="P74" s="189"/>
      <c r="Q74" s="189">
        <v>26</v>
      </c>
      <c r="R74" s="189">
        <v>116</v>
      </c>
      <c r="S74" s="189"/>
      <c r="T74" s="189"/>
      <c r="U74" s="189">
        <v>140</v>
      </c>
      <c r="V74" s="50">
        <f t="shared" si="26"/>
        <v>28</v>
      </c>
      <c r="W74" s="196">
        <f>SUM(O74:T74)</f>
        <v>142</v>
      </c>
      <c r="X74" s="200">
        <f>U74+V74</f>
        <v>168</v>
      </c>
      <c r="Z74" s="196"/>
    </row>
    <row r="75" spans="1:26" ht="14.25" customHeight="1">
      <c r="A75" s="1" t="s">
        <v>208</v>
      </c>
      <c r="B75" s="249" t="s">
        <v>295</v>
      </c>
      <c r="C75" s="229" t="s">
        <v>164</v>
      </c>
      <c r="D75" s="12">
        <v>168</v>
      </c>
      <c r="E75" s="50">
        <f>D75-F75</f>
        <v>26</v>
      </c>
      <c r="F75" s="50">
        <f>SUM(G75:K75)</f>
        <v>142</v>
      </c>
      <c r="G75" s="12">
        <v>74</v>
      </c>
      <c r="H75" s="12">
        <v>60</v>
      </c>
      <c r="I75" s="12"/>
      <c r="J75" s="12">
        <v>2</v>
      </c>
      <c r="K75" s="12">
        <v>6</v>
      </c>
      <c r="L75" s="12"/>
      <c r="M75" s="12"/>
      <c r="N75" s="12"/>
      <c r="O75" s="12"/>
      <c r="P75" s="12"/>
      <c r="Q75" s="12"/>
      <c r="R75" s="12">
        <v>142</v>
      </c>
      <c r="S75" s="12"/>
      <c r="T75" s="12"/>
      <c r="U75" s="12">
        <v>140</v>
      </c>
      <c r="V75" s="50">
        <f t="shared" si="26"/>
        <v>28</v>
      </c>
      <c r="W75" s="196">
        <f>SUM(O75:T75)</f>
        <v>142</v>
      </c>
      <c r="X75" s="196">
        <f>U75+V75</f>
        <v>168</v>
      </c>
      <c r="Z75" s="196"/>
    </row>
    <row r="76" spans="1:26" s="10" customFormat="1" ht="12.75">
      <c r="A76" s="55" t="s">
        <v>120</v>
      </c>
      <c r="B76" s="246" t="s">
        <v>15</v>
      </c>
      <c r="C76" s="230" t="s">
        <v>172</v>
      </c>
      <c r="D76" s="190">
        <v>72</v>
      </c>
      <c r="E76" s="56"/>
      <c r="F76" s="231"/>
      <c r="G76" s="56"/>
      <c r="H76" s="56"/>
      <c r="I76" s="56"/>
      <c r="J76" s="56"/>
      <c r="K76" s="56"/>
      <c r="L76" s="190">
        <v>72</v>
      </c>
      <c r="M76" s="190"/>
      <c r="N76" s="190"/>
      <c r="O76" s="56"/>
      <c r="P76" s="56"/>
      <c r="Q76" s="56"/>
      <c r="R76" s="56">
        <v>72</v>
      </c>
      <c r="S76" s="56"/>
      <c r="T76" s="56"/>
      <c r="U76" s="170">
        <v>75</v>
      </c>
      <c r="V76" s="192">
        <f t="shared" si="26"/>
        <v>-3</v>
      </c>
      <c r="W76"/>
      <c r="X76" s="196">
        <f aca="true" t="shared" si="27" ref="X76:X81">U76+V76</f>
        <v>72</v>
      </c>
      <c r="Z76" s="196"/>
    </row>
    <row r="77" spans="1:26" ht="15" customHeight="1">
      <c r="A77" s="104" t="s">
        <v>161</v>
      </c>
      <c r="B77" s="247" t="s">
        <v>29</v>
      </c>
      <c r="C77" s="232" t="s">
        <v>172</v>
      </c>
      <c r="D77" s="233">
        <v>108</v>
      </c>
      <c r="E77" s="105"/>
      <c r="F77" s="234"/>
      <c r="G77" s="105"/>
      <c r="H77" s="105"/>
      <c r="I77" s="105"/>
      <c r="J77" s="105"/>
      <c r="K77" s="105"/>
      <c r="L77" s="188">
        <v>108</v>
      </c>
      <c r="M77" s="188"/>
      <c r="N77" s="188"/>
      <c r="O77" s="105"/>
      <c r="P77" s="105"/>
      <c r="Q77" s="105"/>
      <c r="R77" s="105">
        <v>108</v>
      </c>
      <c r="S77" s="105"/>
      <c r="T77" s="105"/>
      <c r="U77" s="172">
        <v>100</v>
      </c>
      <c r="V77" s="192">
        <f t="shared" si="26"/>
        <v>8</v>
      </c>
      <c r="X77" s="196">
        <f t="shared" si="27"/>
        <v>108</v>
      </c>
      <c r="Z77" s="196"/>
    </row>
    <row r="78" spans="1:26" ht="15" customHeight="1">
      <c r="A78" s="49" t="s">
        <v>261</v>
      </c>
      <c r="B78" s="248" t="s">
        <v>259</v>
      </c>
      <c r="C78" s="226" t="s">
        <v>246</v>
      </c>
      <c r="D78" s="12">
        <f>E78+F78</f>
        <v>20</v>
      </c>
      <c r="E78" s="6">
        <v>12</v>
      </c>
      <c r="F78" s="217">
        <f>G78+H78+I78+J78+K78</f>
        <v>8</v>
      </c>
      <c r="G78" s="6"/>
      <c r="H78" s="6"/>
      <c r="I78" s="6"/>
      <c r="J78" s="6">
        <v>2</v>
      </c>
      <c r="K78" s="6">
        <v>6</v>
      </c>
      <c r="L78" s="50"/>
      <c r="M78" s="50"/>
      <c r="N78" s="50"/>
      <c r="O78" s="6"/>
      <c r="P78" s="6"/>
      <c r="Q78" s="6"/>
      <c r="R78" s="6">
        <v>8</v>
      </c>
      <c r="S78" s="6"/>
      <c r="T78" s="6"/>
      <c r="U78" s="6">
        <v>0</v>
      </c>
      <c r="V78" s="50">
        <f t="shared" si="26"/>
        <v>20</v>
      </c>
      <c r="W78">
        <f>SUM(O78:T78)</f>
        <v>8</v>
      </c>
      <c r="X78" s="196">
        <f t="shared" si="27"/>
        <v>20</v>
      </c>
      <c r="Z78" s="196"/>
    </row>
    <row r="79" spans="1:26" s="10" customFormat="1" ht="12.75" hidden="1">
      <c r="A79" s="173" t="s">
        <v>13</v>
      </c>
      <c r="B79" s="173" t="s">
        <v>251</v>
      </c>
      <c r="C79" s="228"/>
      <c r="D79" s="194">
        <v>301</v>
      </c>
      <c r="E79" s="194">
        <f>D79-F79</f>
        <v>175</v>
      </c>
      <c r="F79" s="194">
        <v>126</v>
      </c>
      <c r="G79" s="194"/>
      <c r="H79" s="194">
        <v>56</v>
      </c>
      <c r="I79" s="194"/>
      <c r="J79" s="194"/>
      <c r="K79" s="194"/>
      <c r="L79" s="194">
        <v>175</v>
      </c>
      <c r="M79" s="194"/>
      <c r="N79" s="194"/>
      <c r="O79" s="194"/>
      <c r="P79" s="194"/>
      <c r="Q79" s="194"/>
      <c r="R79" s="194"/>
      <c r="S79" s="194"/>
      <c r="T79" s="194"/>
      <c r="U79" s="194">
        <v>301</v>
      </c>
      <c r="V79" s="194"/>
      <c r="W79" s="184"/>
      <c r="X79" s="200"/>
      <c r="Z79" s="196"/>
    </row>
    <row r="80" spans="1:26" ht="25.5">
      <c r="A80" s="8" t="s">
        <v>13</v>
      </c>
      <c r="B80" s="251" t="s">
        <v>296</v>
      </c>
      <c r="C80" s="212" t="s">
        <v>213</v>
      </c>
      <c r="D80" s="13">
        <f>SUM(D81:D86)</f>
        <v>504</v>
      </c>
      <c r="E80" s="13">
        <f aca="true" t="shared" si="28" ref="E80:V80">SUM(E81:E86)</f>
        <v>62</v>
      </c>
      <c r="F80" s="13">
        <f t="shared" si="28"/>
        <v>262</v>
      </c>
      <c r="G80" s="13">
        <f t="shared" si="28"/>
        <v>86</v>
      </c>
      <c r="H80" s="13">
        <f t="shared" si="28"/>
        <v>84</v>
      </c>
      <c r="I80" s="13">
        <f t="shared" si="28"/>
        <v>60</v>
      </c>
      <c r="J80" s="13">
        <f t="shared" si="28"/>
        <v>8</v>
      </c>
      <c r="K80" s="13">
        <f t="shared" si="28"/>
        <v>24</v>
      </c>
      <c r="L80" s="13">
        <f t="shared" si="28"/>
        <v>180</v>
      </c>
      <c r="M80" s="13"/>
      <c r="N80" s="13"/>
      <c r="O80" s="13">
        <f aca="true" t="shared" si="29" ref="O80:T80">SUM(O81:O86)-O84-O85</f>
        <v>0</v>
      </c>
      <c r="P80" s="13">
        <f t="shared" si="29"/>
        <v>0</v>
      </c>
      <c r="Q80" s="13">
        <f t="shared" si="29"/>
        <v>0</v>
      </c>
      <c r="R80" s="13">
        <f t="shared" si="29"/>
        <v>0</v>
      </c>
      <c r="S80" s="13">
        <f t="shared" si="29"/>
        <v>82</v>
      </c>
      <c r="T80" s="13">
        <f t="shared" si="29"/>
        <v>180</v>
      </c>
      <c r="U80" s="13">
        <f t="shared" si="28"/>
        <v>301</v>
      </c>
      <c r="V80" s="13">
        <f t="shared" si="28"/>
        <v>203</v>
      </c>
      <c r="W80" s="196">
        <f>SUM(O80:T80)</f>
        <v>262</v>
      </c>
      <c r="X80" s="196">
        <f t="shared" si="27"/>
        <v>504</v>
      </c>
      <c r="Z80" s="196"/>
    </row>
    <row r="81" spans="1:26" ht="12.75">
      <c r="A81" s="1" t="s">
        <v>14</v>
      </c>
      <c r="B81" s="249" t="s">
        <v>297</v>
      </c>
      <c r="C81" s="226" t="s">
        <v>164</v>
      </c>
      <c r="D81" s="12">
        <v>146</v>
      </c>
      <c r="E81" s="181">
        <f>D81-F81</f>
        <v>16</v>
      </c>
      <c r="F81" s="235">
        <f>SUM(G81:K81)</f>
        <v>130</v>
      </c>
      <c r="G81" s="50">
        <v>32</v>
      </c>
      <c r="H81" s="2">
        <v>30</v>
      </c>
      <c r="I81" s="2">
        <v>60</v>
      </c>
      <c r="J81" s="2">
        <v>2</v>
      </c>
      <c r="K81" s="2">
        <v>6</v>
      </c>
      <c r="L81" s="2"/>
      <c r="M81" s="2"/>
      <c r="N81" s="2"/>
      <c r="O81" s="6"/>
      <c r="P81" s="6"/>
      <c r="Q81" s="6"/>
      <c r="R81" s="6"/>
      <c r="S81" s="6">
        <v>82</v>
      </c>
      <c r="T81" s="6">
        <v>48</v>
      </c>
      <c r="U81" s="6">
        <v>42</v>
      </c>
      <c r="V81" s="181">
        <f aca="true" t="shared" si="30" ref="V81:V86">D81-U81</f>
        <v>104</v>
      </c>
      <c r="W81">
        <f>SUM(O81:T81)</f>
        <v>130</v>
      </c>
      <c r="X81" s="196">
        <f t="shared" si="27"/>
        <v>146</v>
      </c>
      <c r="Z81" s="196"/>
    </row>
    <row r="82" spans="1:26" ht="25.5">
      <c r="A82" s="1" t="s">
        <v>298</v>
      </c>
      <c r="B82" s="250" t="s">
        <v>300</v>
      </c>
      <c r="C82" s="226" t="s">
        <v>164</v>
      </c>
      <c r="D82" s="12">
        <v>86</v>
      </c>
      <c r="E82" s="181">
        <f>D82-F82</f>
        <v>18</v>
      </c>
      <c r="F82" s="235">
        <f>SUM(G82:K82)</f>
        <v>68</v>
      </c>
      <c r="G82" s="50">
        <v>30</v>
      </c>
      <c r="H82" s="2">
        <v>30</v>
      </c>
      <c r="I82" s="2"/>
      <c r="J82" s="2">
        <v>2</v>
      </c>
      <c r="K82" s="2">
        <v>6</v>
      </c>
      <c r="L82" s="2"/>
      <c r="M82" s="2"/>
      <c r="N82" s="2"/>
      <c r="O82" s="6"/>
      <c r="P82" s="6"/>
      <c r="Q82" s="6"/>
      <c r="R82" s="6"/>
      <c r="S82" s="6"/>
      <c r="T82" s="6">
        <v>68</v>
      </c>
      <c r="U82" s="6">
        <v>52</v>
      </c>
      <c r="V82" s="181">
        <f t="shared" si="30"/>
        <v>34</v>
      </c>
      <c r="X82" s="196"/>
      <c r="Z82" s="196"/>
    </row>
    <row r="83" spans="1:26" ht="12.75">
      <c r="A83" s="1" t="s">
        <v>299</v>
      </c>
      <c r="B83" s="249" t="s">
        <v>301</v>
      </c>
      <c r="C83" s="226" t="s">
        <v>164</v>
      </c>
      <c r="D83" s="12">
        <v>72</v>
      </c>
      <c r="E83" s="181">
        <f>D83-F83</f>
        <v>16</v>
      </c>
      <c r="F83" s="235">
        <f>SUM(G83:K83)</f>
        <v>56</v>
      </c>
      <c r="G83" s="50">
        <v>24</v>
      </c>
      <c r="H83" s="2">
        <v>24</v>
      </c>
      <c r="I83" s="2"/>
      <c r="J83" s="2">
        <v>2</v>
      </c>
      <c r="K83" s="2">
        <v>6</v>
      </c>
      <c r="L83" s="2"/>
      <c r="M83" s="2"/>
      <c r="N83" s="2"/>
      <c r="O83" s="6"/>
      <c r="P83" s="6"/>
      <c r="Q83" s="6"/>
      <c r="R83" s="6"/>
      <c r="S83" s="6"/>
      <c r="T83" s="6">
        <v>56</v>
      </c>
      <c r="U83" s="6">
        <v>32</v>
      </c>
      <c r="V83" s="181">
        <f t="shared" si="30"/>
        <v>40</v>
      </c>
      <c r="X83" s="196"/>
      <c r="Z83" s="196"/>
    </row>
    <row r="84" spans="1:26" s="10" customFormat="1" ht="12.75">
      <c r="A84" s="55" t="s">
        <v>241</v>
      </c>
      <c r="B84" s="246" t="s">
        <v>15</v>
      </c>
      <c r="C84" s="230" t="s">
        <v>172</v>
      </c>
      <c r="D84" s="190">
        <v>72</v>
      </c>
      <c r="E84" s="56"/>
      <c r="F84" s="231"/>
      <c r="G84" s="56"/>
      <c r="H84" s="56"/>
      <c r="I84" s="56"/>
      <c r="J84" s="56"/>
      <c r="K84" s="56"/>
      <c r="L84" s="190">
        <v>72</v>
      </c>
      <c r="M84" s="190"/>
      <c r="N84" s="190"/>
      <c r="O84" s="56"/>
      <c r="P84" s="56"/>
      <c r="Q84" s="56"/>
      <c r="R84" s="56"/>
      <c r="S84" s="56"/>
      <c r="T84" s="56">
        <v>72</v>
      </c>
      <c r="U84" s="170">
        <v>75</v>
      </c>
      <c r="V84" s="192">
        <f t="shared" si="30"/>
        <v>-3</v>
      </c>
      <c r="W84"/>
      <c r="X84" s="196">
        <f>U84+V84</f>
        <v>72</v>
      </c>
      <c r="Z84" s="196"/>
    </row>
    <row r="85" spans="1:26" ht="12.75">
      <c r="A85" s="106" t="s">
        <v>162</v>
      </c>
      <c r="B85" s="247" t="s">
        <v>254</v>
      </c>
      <c r="C85" s="232" t="s">
        <v>172</v>
      </c>
      <c r="D85" s="236">
        <v>108</v>
      </c>
      <c r="E85" s="105"/>
      <c r="F85" s="237"/>
      <c r="G85" s="105"/>
      <c r="H85" s="105"/>
      <c r="I85" s="105"/>
      <c r="J85" s="105"/>
      <c r="K85" s="105"/>
      <c r="L85" s="105">
        <v>108</v>
      </c>
      <c r="M85" s="105"/>
      <c r="N85" s="105"/>
      <c r="O85" s="105"/>
      <c r="P85" s="105"/>
      <c r="Q85" s="105"/>
      <c r="R85" s="105"/>
      <c r="S85" s="105"/>
      <c r="T85" s="105">
        <v>108</v>
      </c>
      <c r="U85" s="172">
        <v>100</v>
      </c>
      <c r="V85" s="192">
        <f t="shared" si="30"/>
        <v>8</v>
      </c>
      <c r="Z85" s="196"/>
    </row>
    <row r="86" spans="1:26" s="10" customFormat="1" ht="13.5" customHeight="1">
      <c r="A86" s="49" t="s">
        <v>260</v>
      </c>
      <c r="B86" s="248" t="s">
        <v>259</v>
      </c>
      <c r="C86" s="226" t="s">
        <v>246</v>
      </c>
      <c r="D86" s="12">
        <f>E86+F86+L86</f>
        <v>20</v>
      </c>
      <c r="E86" s="191">
        <v>12</v>
      </c>
      <c r="F86" s="235">
        <f>G86+H86+I86+J86+K86</f>
        <v>8</v>
      </c>
      <c r="G86" s="197"/>
      <c r="H86" s="198"/>
      <c r="I86" s="198"/>
      <c r="J86" s="198">
        <v>2</v>
      </c>
      <c r="K86" s="198">
        <v>6</v>
      </c>
      <c r="L86" s="198"/>
      <c r="M86" s="198"/>
      <c r="N86" s="198"/>
      <c r="O86" s="6"/>
      <c r="P86" s="6"/>
      <c r="Q86" s="6"/>
      <c r="R86" s="6"/>
      <c r="S86" s="198"/>
      <c r="T86" s="6">
        <v>8</v>
      </c>
      <c r="U86" s="50">
        <v>0</v>
      </c>
      <c r="V86" s="181">
        <f t="shared" si="30"/>
        <v>20</v>
      </c>
      <c r="W86">
        <f>SUM(O86:T86)</f>
        <v>8</v>
      </c>
      <c r="X86" s="196">
        <f>U86+V86</f>
        <v>20</v>
      </c>
      <c r="Z86" s="196"/>
    </row>
    <row r="87" spans="1:26" s="10" customFormat="1" ht="12.75" hidden="1">
      <c r="A87" s="173" t="s">
        <v>303</v>
      </c>
      <c r="B87" s="173" t="s">
        <v>251</v>
      </c>
      <c r="C87" s="228"/>
      <c r="D87" s="194">
        <v>317</v>
      </c>
      <c r="E87" s="194"/>
      <c r="F87" s="194">
        <v>142</v>
      </c>
      <c r="G87" s="194"/>
      <c r="H87" s="194">
        <v>62</v>
      </c>
      <c r="I87" s="194"/>
      <c r="J87" s="194"/>
      <c r="K87" s="194"/>
      <c r="L87" s="194">
        <v>175</v>
      </c>
      <c r="M87" s="194"/>
      <c r="N87" s="194"/>
      <c r="O87" s="194"/>
      <c r="P87" s="194"/>
      <c r="Q87" s="194"/>
      <c r="R87" s="194"/>
      <c r="S87" s="194"/>
      <c r="T87" s="194"/>
      <c r="U87" s="194">
        <v>317</v>
      </c>
      <c r="V87" s="194"/>
      <c r="W87" s="184"/>
      <c r="X87" s="200"/>
      <c r="Z87" s="196"/>
    </row>
    <row r="88" spans="1:26" ht="25.5">
      <c r="A88" s="8" t="s">
        <v>303</v>
      </c>
      <c r="B88" s="251" t="s">
        <v>302</v>
      </c>
      <c r="C88" s="212" t="s">
        <v>213</v>
      </c>
      <c r="D88" s="13">
        <f>SUM(D89:D93)</f>
        <v>378</v>
      </c>
      <c r="E88" s="13">
        <f aca="true" t="shared" si="31" ref="E88:V88">SUM(E89:E93)</f>
        <v>44</v>
      </c>
      <c r="F88" s="13">
        <f t="shared" si="31"/>
        <v>154</v>
      </c>
      <c r="G88" s="13">
        <f t="shared" si="31"/>
        <v>80</v>
      </c>
      <c r="H88" s="13">
        <f t="shared" si="31"/>
        <v>62</v>
      </c>
      <c r="I88" s="13">
        <f t="shared" si="31"/>
        <v>0</v>
      </c>
      <c r="J88" s="13">
        <f t="shared" si="31"/>
        <v>6</v>
      </c>
      <c r="K88" s="13">
        <f t="shared" si="31"/>
        <v>6</v>
      </c>
      <c r="L88" s="13">
        <f t="shared" si="31"/>
        <v>180</v>
      </c>
      <c r="M88" s="13"/>
      <c r="N88" s="13"/>
      <c r="O88" s="13">
        <f aca="true" t="shared" si="32" ref="O88:T88">SUM(O89:O93)-O91-O92</f>
        <v>0</v>
      </c>
      <c r="P88" s="13">
        <f t="shared" si="32"/>
        <v>0</v>
      </c>
      <c r="Q88" s="13">
        <f t="shared" si="32"/>
        <v>154</v>
      </c>
      <c r="R88" s="13">
        <f t="shared" si="32"/>
        <v>0</v>
      </c>
      <c r="S88" s="13">
        <f t="shared" si="32"/>
        <v>0</v>
      </c>
      <c r="T88" s="13">
        <f t="shared" si="32"/>
        <v>0</v>
      </c>
      <c r="U88" s="13">
        <f t="shared" si="31"/>
        <v>317</v>
      </c>
      <c r="V88" s="13">
        <f t="shared" si="31"/>
        <v>61</v>
      </c>
      <c r="W88" s="196">
        <f>SUM(O88:T88)</f>
        <v>154</v>
      </c>
      <c r="X88" s="196">
        <f>U88+V88</f>
        <v>378</v>
      </c>
      <c r="Z88" s="196"/>
    </row>
    <row r="89" spans="1:26" ht="12.75">
      <c r="A89" s="1" t="s">
        <v>304</v>
      </c>
      <c r="B89" s="252" t="s">
        <v>306</v>
      </c>
      <c r="C89" s="225" t="s">
        <v>165</v>
      </c>
      <c r="D89" s="12">
        <v>90</v>
      </c>
      <c r="E89" s="12">
        <f>D89-F89</f>
        <v>12</v>
      </c>
      <c r="F89" s="199">
        <f>SUM(G89:K89)</f>
        <v>78</v>
      </c>
      <c r="G89" s="12">
        <v>40</v>
      </c>
      <c r="H89" s="12">
        <v>36</v>
      </c>
      <c r="I89" s="12"/>
      <c r="J89" s="12">
        <v>2</v>
      </c>
      <c r="K89" s="12"/>
      <c r="L89" s="12"/>
      <c r="M89" s="12"/>
      <c r="N89" s="12"/>
      <c r="O89" s="12"/>
      <c r="P89" s="12"/>
      <c r="Q89" s="12">
        <v>78</v>
      </c>
      <c r="R89" s="12"/>
      <c r="S89" s="12"/>
      <c r="T89" s="12"/>
      <c r="U89" s="12">
        <v>72</v>
      </c>
      <c r="V89" s="199">
        <f>D89-U89</f>
        <v>18</v>
      </c>
      <c r="W89">
        <f>SUM(O89:T89)</f>
        <v>78</v>
      </c>
      <c r="X89" s="196">
        <f>U89+V89</f>
        <v>90</v>
      </c>
      <c r="Z89" s="196"/>
    </row>
    <row r="90" spans="1:26" ht="25.5">
      <c r="A90" s="1" t="s">
        <v>305</v>
      </c>
      <c r="B90" s="252" t="s">
        <v>307</v>
      </c>
      <c r="C90" s="225" t="s">
        <v>165</v>
      </c>
      <c r="D90" s="12">
        <v>88</v>
      </c>
      <c r="E90" s="12">
        <f>D90-F90</f>
        <v>20</v>
      </c>
      <c r="F90" s="199">
        <f>SUM(G90:K90)</f>
        <v>68</v>
      </c>
      <c r="G90" s="12">
        <v>40</v>
      </c>
      <c r="H90" s="12">
        <v>26</v>
      </c>
      <c r="I90" s="12"/>
      <c r="J90" s="12">
        <v>2</v>
      </c>
      <c r="K90" s="12"/>
      <c r="L90" s="12"/>
      <c r="M90" s="12"/>
      <c r="N90" s="12"/>
      <c r="O90" s="12"/>
      <c r="P90" s="12"/>
      <c r="Q90" s="12">
        <v>68</v>
      </c>
      <c r="R90" s="12"/>
      <c r="S90" s="12"/>
      <c r="T90" s="12"/>
      <c r="U90" s="12">
        <v>70</v>
      </c>
      <c r="V90" s="199">
        <f>D90-U90</f>
        <v>18</v>
      </c>
      <c r="W90">
        <f>SUM(O90:T90)</f>
        <v>68</v>
      </c>
      <c r="X90" s="196">
        <f>U90+V90</f>
        <v>88</v>
      </c>
      <c r="Z90" s="196"/>
    </row>
    <row r="91" spans="1:26" s="10" customFormat="1" ht="12.75">
      <c r="A91" s="55" t="s">
        <v>308</v>
      </c>
      <c r="B91" s="246" t="s">
        <v>15</v>
      </c>
      <c r="C91" s="230" t="s">
        <v>172</v>
      </c>
      <c r="D91" s="190">
        <v>72</v>
      </c>
      <c r="E91" s="56"/>
      <c r="F91" s="231"/>
      <c r="G91" s="56"/>
      <c r="H91" s="56"/>
      <c r="I91" s="56"/>
      <c r="J91" s="56"/>
      <c r="K91" s="56"/>
      <c r="L91" s="190">
        <v>72</v>
      </c>
      <c r="M91" s="190"/>
      <c r="N91" s="190"/>
      <c r="O91" s="56"/>
      <c r="P91" s="56"/>
      <c r="Q91" s="56">
        <v>72</v>
      </c>
      <c r="R91" s="56"/>
      <c r="S91" s="56"/>
      <c r="T91" s="56"/>
      <c r="U91" s="170">
        <v>75</v>
      </c>
      <c r="V91" s="192">
        <f>D91-U91</f>
        <v>-3</v>
      </c>
      <c r="W91"/>
      <c r="X91" s="196">
        <f>U91+V91</f>
        <v>72</v>
      </c>
      <c r="Z91" s="196"/>
    </row>
    <row r="92" spans="1:26" ht="12.75">
      <c r="A92" s="106" t="s">
        <v>309</v>
      </c>
      <c r="B92" s="247" t="s">
        <v>29</v>
      </c>
      <c r="C92" s="232" t="s">
        <v>172</v>
      </c>
      <c r="D92" s="236">
        <v>108</v>
      </c>
      <c r="E92" s="105"/>
      <c r="F92" s="238"/>
      <c r="G92" s="105"/>
      <c r="H92" s="105"/>
      <c r="I92" s="105"/>
      <c r="J92" s="105"/>
      <c r="K92" s="105"/>
      <c r="L92" s="105">
        <v>108</v>
      </c>
      <c r="M92" s="105"/>
      <c r="N92" s="105"/>
      <c r="O92" s="105"/>
      <c r="P92" s="105"/>
      <c r="Q92" s="105">
        <v>108</v>
      </c>
      <c r="R92" s="105"/>
      <c r="S92" s="105"/>
      <c r="T92" s="105"/>
      <c r="U92" s="172">
        <v>100</v>
      </c>
      <c r="V92" s="193">
        <f>D92-U92</f>
        <v>8</v>
      </c>
      <c r="Z92" s="196"/>
    </row>
    <row r="93" spans="1:26" s="10" customFormat="1" ht="13.5" customHeight="1">
      <c r="A93" s="49" t="s">
        <v>310</v>
      </c>
      <c r="B93" s="248" t="s">
        <v>259</v>
      </c>
      <c r="C93" s="226" t="s">
        <v>246</v>
      </c>
      <c r="D93" s="12">
        <f>E93+F93+L93</f>
        <v>20</v>
      </c>
      <c r="E93" s="191">
        <v>12</v>
      </c>
      <c r="F93" s="199">
        <f>SUM(G93:K93)</f>
        <v>8</v>
      </c>
      <c r="G93" s="197"/>
      <c r="H93" s="198"/>
      <c r="I93" s="198"/>
      <c r="J93" s="198">
        <v>2</v>
      </c>
      <c r="K93" s="198">
        <v>6</v>
      </c>
      <c r="L93" s="198"/>
      <c r="M93" s="198"/>
      <c r="N93" s="198"/>
      <c r="O93" s="6"/>
      <c r="P93" s="6"/>
      <c r="Q93" s="6">
        <v>8</v>
      </c>
      <c r="R93" s="6"/>
      <c r="S93" s="198"/>
      <c r="T93" s="6"/>
      <c r="U93" s="50">
        <v>0</v>
      </c>
      <c r="V93" s="199">
        <f>D93-U93</f>
        <v>20</v>
      </c>
      <c r="W93">
        <f>SUM(O93:T93)</f>
        <v>8</v>
      </c>
      <c r="X93" s="196">
        <f aca="true" t="shared" si="33" ref="X93:X102">U93+V93</f>
        <v>20</v>
      </c>
      <c r="Z93" s="196"/>
    </row>
    <row r="94" spans="1:26" s="10" customFormat="1" ht="12.75" hidden="1">
      <c r="A94" s="173" t="s">
        <v>313</v>
      </c>
      <c r="B94" s="173" t="s">
        <v>251</v>
      </c>
      <c r="C94" s="228"/>
      <c r="D94" s="194">
        <v>223</v>
      </c>
      <c r="E94" s="194"/>
      <c r="F94" s="194">
        <v>123</v>
      </c>
      <c r="G94" s="194"/>
      <c r="H94" s="194">
        <v>58</v>
      </c>
      <c r="I94" s="194"/>
      <c r="J94" s="194"/>
      <c r="K94" s="194"/>
      <c r="L94" s="194">
        <v>100</v>
      </c>
      <c r="M94" s="194"/>
      <c r="N94" s="194"/>
      <c r="O94" s="194"/>
      <c r="P94" s="194"/>
      <c r="Q94" s="194"/>
      <c r="R94" s="194"/>
      <c r="S94" s="194"/>
      <c r="T94" s="194"/>
      <c r="U94" s="194">
        <v>223</v>
      </c>
      <c r="V94" s="194"/>
      <c r="W94" s="184"/>
      <c r="X94" s="200"/>
      <c r="Z94" s="196"/>
    </row>
    <row r="95" spans="1:26" ht="27" customHeight="1">
      <c r="A95" s="8" t="s">
        <v>311</v>
      </c>
      <c r="B95" s="251" t="s">
        <v>312</v>
      </c>
      <c r="C95" s="212" t="s">
        <v>256</v>
      </c>
      <c r="D95" s="13">
        <f>SUM(D96:D99)</f>
        <v>364</v>
      </c>
      <c r="E95" s="13">
        <f aca="true" t="shared" si="34" ref="E95:V95">SUM(E96:E99)</f>
        <v>44</v>
      </c>
      <c r="F95" s="13">
        <f t="shared" si="34"/>
        <v>140</v>
      </c>
      <c r="G95" s="13">
        <f t="shared" si="34"/>
        <v>64</v>
      </c>
      <c r="H95" s="13">
        <f t="shared" si="34"/>
        <v>60</v>
      </c>
      <c r="I95" s="13">
        <f t="shared" si="34"/>
        <v>0</v>
      </c>
      <c r="J95" s="13">
        <f t="shared" si="34"/>
        <v>4</v>
      </c>
      <c r="K95" s="13">
        <f t="shared" si="34"/>
        <v>12</v>
      </c>
      <c r="L95" s="13">
        <f t="shared" si="34"/>
        <v>180</v>
      </c>
      <c r="M95" s="13"/>
      <c r="N95" s="13"/>
      <c r="O95" s="13">
        <f aca="true" t="shared" si="35" ref="O95:T95">SUM(O96:O99)-O97-O98</f>
        <v>0</v>
      </c>
      <c r="P95" s="13">
        <f t="shared" si="35"/>
        <v>0</v>
      </c>
      <c r="Q95" s="13">
        <f t="shared" si="35"/>
        <v>0</v>
      </c>
      <c r="R95" s="13">
        <f t="shared" si="35"/>
        <v>0</v>
      </c>
      <c r="S95" s="13">
        <f t="shared" si="35"/>
        <v>140</v>
      </c>
      <c r="T95" s="13">
        <f t="shared" si="35"/>
        <v>0</v>
      </c>
      <c r="U95" s="13">
        <f>SUM(U96:U99)</f>
        <v>223</v>
      </c>
      <c r="V95" s="13">
        <f t="shared" si="34"/>
        <v>141</v>
      </c>
      <c r="W95">
        <v>8</v>
      </c>
      <c r="X95" s="196">
        <f t="shared" si="33"/>
        <v>364</v>
      </c>
      <c r="Z95" s="196"/>
    </row>
    <row r="96" spans="1:26" ht="12.75">
      <c r="A96" s="1" t="s">
        <v>314</v>
      </c>
      <c r="B96" s="249" t="s">
        <v>315</v>
      </c>
      <c r="C96" s="225" t="s">
        <v>164</v>
      </c>
      <c r="D96" s="12">
        <v>164</v>
      </c>
      <c r="E96" s="12">
        <f>D96-F96</f>
        <v>32</v>
      </c>
      <c r="F96" s="199">
        <f>SUM(G96:K96)</f>
        <v>132</v>
      </c>
      <c r="G96" s="12">
        <v>64</v>
      </c>
      <c r="H96" s="12">
        <v>60</v>
      </c>
      <c r="I96" s="12"/>
      <c r="J96" s="12">
        <v>2</v>
      </c>
      <c r="K96" s="12">
        <v>6</v>
      </c>
      <c r="L96" s="12"/>
      <c r="M96" s="12"/>
      <c r="N96" s="12"/>
      <c r="O96" s="12"/>
      <c r="P96" s="12"/>
      <c r="Q96" s="12"/>
      <c r="R96" s="12"/>
      <c r="S96" s="12">
        <v>132</v>
      </c>
      <c r="T96" s="12"/>
      <c r="U96" s="12">
        <v>123</v>
      </c>
      <c r="V96" s="199">
        <f>D96-U96</f>
        <v>41</v>
      </c>
      <c r="W96">
        <f>SUM(O96:T96)</f>
        <v>132</v>
      </c>
      <c r="X96" s="196">
        <f>U96+V96</f>
        <v>164</v>
      </c>
      <c r="Z96" s="196"/>
    </row>
    <row r="97" spans="1:26" s="10" customFormat="1" ht="12.75">
      <c r="A97" s="55" t="s">
        <v>316</v>
      </c>
      <c r="B97" s="246" t="s">
        <v>15</v>
      </c>
      <c r="C97" s="230" t="s">
        <v>172</v>
      </c>
      <c r="D97" s="190">
        <v>72</v>
      </c>
      <c r="E97" s="56"/>
      <c r="F97" s="231"/>
      <c r="G97" s="56"/>
      <c r="H97" s="56"/>
      <c r="I97" s="56"/>
      <c r="J97" s="56"/>
      <c r="K97" s="56"/>
      <c r="L97" s="56">
        <v>72</v>
      </c>
      <c r="M97" s="56"/>
      <c r="N97" s="56"/>
      <c r="O97" s="56"/>
      <c r="P97" s="56"/>
      <c r="Q97" s="56"/>
      <c r="R97" s="56"/>
      <c r="S97" s="56">
        <v>72</v>
      </c>
      <c r="T97" s="56"/>
      <c r="U97" s="170">
        <v>50</v>
      </c>
      <c r="V97" s="194">
        <f>D97-U97</f>
        <v>22</v>
      </c>
      <c r="W97"/>
      <c r="X97" s="196">
        <f t="shared" si="33"/>
        <v>72</v>
      </c>
      <c r="Z97" s="196"/>
    </row>
    <row r="98" spans="1:26" ht="12.75">
      <c r="A98" s="106" t="s">
        <v>317</v>
      </c>
      <c r="B98" s="247" t="s">
        <v>29</v>
      </c>
      <c r="C98" s="232" t="s">
        <v>172</v>
      </c>
      <c r="D98" s="236">
        <v>108</v>
      </c>
      <c r="E98" s="105"/>
      <c r="F98" s="238"/>
      <c r="G98" s="105"/>
      <c r="H98" s="105"/>
      <c r="I98" s="105"/>
      <c r="J98" s="105"/>
      <c r="K98" s="105"/>
      <c r="L98" s="105">
        <v>108</v>
      </c>
      <c r="M98" s="105"/>
      <c r="N98" s="105"/>
      <c r="O98" s="105"/>
      <c r="P98" s="105"/>
      <c r="Q98" s="105"/>
      <c r="R98" s="105"/>
      <c r="S98" s="105">
        <v>108</v>
      </c>
      <c r="T98" s="105"/>
      <c r="U98" s="172">
        <v>50</v>
      </c>
      <c r="V98" s="193">
        <f>D98-U98</f>
        <v>58</v>
      </c>
      <c r="Z98" s="196"/>
    </row>
    <row r="99" spans="1:26" s="10" customFormat="1" ht="13.5" customHeight="1">
      <c r="A99" s="49" t="s">
        <v>262</v>
      </c>
      <c r="B99" s="248" t="s">
        <v>259</v>
      </c>
      <c r="C99" s="226" t="s">
        <v>246</v>
      </c>
      <c r="D99" s="199">
        <f>E99+F99</f>
        <v>20</v>
      </c>
      <c r="E99" s="191">
        <v>12</v>
      </c>
      <c r="F99" s="217">
        <f>G99+H99+I99+J99+K99</f>
        <v>8</v>
      </c>
      <c r="G99" s="197"/>
      <c r="H99" s="198"/>
      <c r="I99" s="198"/>
      <c r="J99" s="198">
        <v>2</v>
      </c>
      <c r="K99" s="198">
        <v>6</v>
      </c>
      <c r="L99" s="198"/>
      <c r="M99" s="198"/>
      <c r="N99" s="198"/>
      <c r="O99" s="6"/>
      <c r="P99" s="6"/>
      <c r="Q99" s="6"/>
      <c r="R99" s="6"/>
      <c r="S99" s="198">
        <v>8</v>
      </c>
      <c r="T99" s="6"/>
      <c r="U99" s="50">
        <v>0</v>
      </c>
      <c r="V99" s="50">
        <f>D99-U99</f>
        <v>20</v>
      </c>
      <c r="W99">
        <f>SUM(O99:T99)</f>
        <v>8</v>
      </c>
      <c r="X99" s="196">
        <f t="shared" si="33"/>
        <v>20</v>
      </c>
      <c r="Z99" s="196"/>
    </row>
    <row r="100" spans="1:26" s="51" customFormat="1" ht="15.75" customHeight="1">
      <c r="A100" s="8" t="s">
        <v>27</v>
      </c>
      <c r="B100" s="239" t="s">
        <v>16</v>
      </c>
      <c r="C100" s="225" t="s">
        <v>172</v>
      </c>
      <c r="D100" s="9">
        <v>144</v>
      </c>
      <c r="E100" s="9"/>
      <c r="F100" s="240"/>
      <c r="G100" s="9"/>
      <c r="H100" s="9"/>
      <c r="I100" s="9"/>
      <c r="J100" s="9"/>
      <c r="K100" s="9"/>
      <c r="L100" s="9">
        <v>144</v>
      </c>
      <c r="M100" s="9"/>
      <c r="N100" s="9"/>
      <c r="O100" s="9"/>
      <c r="P100" s="9"/>
      <c r="Q100" s="9"/>
      <c r="R100" s="9"/>
      <c r="S100" s="8"/>
      <c r="T100" s="8">
        <v>144</v>
      </c>
      <c r="U100" s="176">
        <v>100</v>
      </c>
      <c r="V100" s="50">
        <f>D100-U100</f>
        <v>44</v>
      </c>
      <c r="W100">
        <v>0</v>
      </c>
      <c r="X100" s="196">
        <f t="shared" si="33"/>
        <v>144</v>
      </c>
      <c r="Z100" s="196"/>
    </row>
    <row r="101" spans="1:26" s="52" customFormat="1" ht="15.75" hidden="1">
      <c r="A101" s="173"/>
      <c r="B101" s="241" t="s">
        <v>197</v>
      </c>
      <c r="C101" s="242"/>
      <c r="D101" s="169">
        <v>216</v>
      </c>
      <c r="E101" s="169"/>
      <c r="F101" s="243"/>
      <c r="G101" s="169"/>
      <c r="H101" s="169"/>
      <c r="I101" s="169"/>
      <c r="J101" s="169"/>
      <c r="K101" s="169"/>
      <c r="L101" s="169"/>
      <c r="M101" s="169"/>
      <c r="N101" s="169"/>
      <c r="O101" s="169"/>
      <c r="P101" s="169"/>
      <c r="Q101" s="169"/>
      <c r="R101" s="169"/>
      <c r="S101" s="173"/>
      <c r="T101" s="173"/>
      <c r="U101" s="169">
        <v>216</v>
      </c>
      <c r="V101" s="194"/>
      <c r="W101">
        <f>SUM(O101:T101)</f>
        <v>0</v>
      </c>
      <c r="X101" s="196">
        <f t="shared" si="33"/>
        <v>216</v>
      </c>
      <c r="Z101" s="196"/>
    </row>
    <row r="102" spans="1:26" s="52" customFormat="1" ht="15.75">
      <c r="A102" s="8" t="s">
        <v>31</v>
      </c>
      <c r="B102" s="239" t="s">
        <v>227</v>
      </c>
      <c r="C102" s="221"/>
      <c r="D102" s="9">
        <v>216</v>
      </c>
      <c r="E102" s="9"/>
      <c r="F102" s="240">
        <v>216</v>
      </c>
      <c r="G102" s="9"/>
      <c r="H102" s="9"/>
      <c r="I102" s="9"/>
      <c r="J102" s="9"/>
      <c r="K102" s="9"/>
      <c r="L102" s="9"/>
      <c r="M102" s="9"/>
      <c r="N102" s="9"/>
      <c r="O102" s="9"/>
      <c r="P102" s="9"/>
      <c r="Q102" s="9"/>
      <c r="R102" s="9"/>
      <c r="S102" s="8"/>
      <c r="T102" s="8">
        <v>216</v>
      </c>
      <c r="U102" s="9">
        <v>216</v>
      </c>
      <c r="V102" s="167">
        <f>D102-U102</f>
        <v>0</v>
      </c>
      <c r="W102">
        <f>SUM(O102:T102)</f>
        <v>216</v>
      </c>
      <c r="X102" s="196">
        <f t="shared" si="33"/>
        <v>216</v>
      </c>
      <c r="Z102" s="196"/>
    </row>
    <row r="103" spans="1:22" ht="16.5" customHeight="1">
      <c r="A103" s="8"/>
      <c r="B103" s="244" t="s">
        <v>163</v>
      </c>
      <c r="C103" s="212" t="s">
        <v>386</v>
      </c>
      <c r="D103" s="13">
        <f aca="true" t="shared" si="36" ref="D103:V103">D40+D14</f>
        <v>5986</v>
      </c>
      <c r="E103" s="13">
        <f t="shared" si="36"/>
        <v>682</v>
      </c>
      <c r="F103" s="13">
        <f t="shared" si="36"/>
        <v>4224</v>
      </c>
      <c r="G103" s="13">
        <f t="shared" si="36"/>
        <v>1788</v>
      </c>
      <c r="H103" s="13">
        <f t="shared" si="36"/>
        <v>2078</v>
      </c>
      <c r="I103" s="13">
        <f t="shared" si="36"/>
        <v>132</v>
      </c>
      <c r="J103" s="13">
        <f t="shared" si="36"/>
        <v>106</v>
      </c>
      <c r="K103" s="13">
        <f t="shared" si="36"/>
        <v>120</v>
      </c>
      <c r="L103" s="13">
        <f t="shared" si="36"/>
        <v>864</v>
      </c>
      <c r="M103" s="13">
        <f t="shared" si="36"/>
        <v>612</v>
      </c>
      <c r="N103" s="13">
        <f t="shared" si="36"/>
        <v>792</v>
      </c>
      <c r="O103" s="13">
        <f t="shared" si="36"/>
        <v>510</v>
      </c>
      <c r="P103" s="13">
        <f t="shared" si="36"/>
        <v>720</v>
      </c>
      <c r="Q103" s="13">
        <f t="shared" si="36"/>
        <v>360</v>
      </c>
      <c r="R103" s="13">
        <f t="shared" si="36"/>
        <v>600</v>
      </c>
      <c r="S103" s="13">
        <f t="shared" si="36"/>
        <v>360</v>
      </c>
      <c r="T103" s="13">
        <f t="shared" si="36"/>
        <v>270</v>
      </c>
      <c r="U103" s="13">
        <f t="shared" si="36"/>
        <v>3216</v>
      </c>
      <c r="V103" s="13">
        <f t="shared" si="36"/>
        <v>1248</v>
      </c>
    </row>
    <row r="104" spans="1:22" s="51" customFormat="1" ht="27.75" customHeight="1">
      <c r="A104" s="384" t="s">
        <v>228</v>
      </c>
      <c r="B104" s="384"/>
      <c r="C104" s="384"/>
      <c r="D104" s="384"/>
      <c r="E104" s="384"/>
      <c r="F104" s="384"/>
      <c r="G104" s="382" t="s">
        <v>32</v>
      </c>
      <c r="H104" s="339" t="s">
        <v>238</v>
      </c>
      <c r="I104" s="339"/>
      <c r="J104" s="339"/>
      <c r="K104" s="339"/>
      <c r="L104" s="339"/>
      <c r="M104" s="297">
        <f>M103</f>
        <v>612</v>
      </c>
      <c r="N104" s="297">
        <f>N103</f>
        <v>792</v>
      </c>
      <c r="O104" s="58">
        <f aca="true" t="shared" si="37" ref="O104:T104">O103</f>
        <v>510</v>
      </c>
      <c r="P104" s="58">
        <f t="shared" si="37"/>
        <v>720</v>
      </c>
      <c r="Q104" s="58">
        <f t="shared" si="37"/>
        <v>360</v>
      </c>
      <c r="R104" s="58">
        <f t="shared" si="37"/>
        <v>600</v>
      </c>
      <c r="S104" s="58">
        <f t="shared" si="37"/>
        <v>360</v>
      </c>
      <c r="T104" s="58">
        <f t="shared" si="37"/>
        <v>270</v>
      </c>
      <c r="U104" s="53"/>
      <c r="V104" s="53"/>
    </row>
    <row r="105" spans="1:22" s="51" customFormat="1" ht="15" customHeight="1">
      <c r="A105" s="385" t="s">
        <v>229</v>
      </c>
      <c r="B105" s="384"/>
      <c r="C105" s="384"/>
      <c r="D105" s="384"/>
      <c r="E105" s="384"/>
      <c r="F105" s="384"/>
      <c r="G105" s="382"/>
      <c r="H105" s="339" t="s">
        <v>122</v>
      </c>
      <c r="I105" s="339"/>
      <c r="J105" s="339"/>
      <c r="K105" s="339"/>
      <c r="L105" s="339"/>
      <c r="M105" s="298"/>
      <c r="N105" s="298">
        <f>N86+N98</f>
        <v>0</v>
      </c>
      <c r="O105" s="53">
        <f aca="true" t="shared" si="38" ref="O105:T106">O76+O84+O91+O97</f>
        <v>0</v>
      </c>
      <c r="P105" s="53">
        <f t="shared" si="38"/>
        <v>0</v>
      </c>
      <c r="Q105" s="53">
        <f t="shared" si="38"/>
        <v>72</v>
      </c>
      <c r="R105" s="53">
        <f t="shared" si="38"/>
        <v>72</v>
      </c>
      <c r="S105" s="53">
        <f t="shared" si="38"/>
        <v>72</v>
      </c>
      <c r="T105" s="53">
        <f t="shared" si="38"/>
        <v>72</v>
      </c>
      <c r="U105" s="168"/>
      <c r="V105" s="53"/>
    </row>
    <row r="106" spans="1:22" s="51" customFormat="1" ht="15" customHeight="1">
      <c r="A106" s="383" t="s">
        <v>230</v>
      </c>
      <c r="B106" s="383"/>
      <c r="C106" s="383"/>
      <c r="D106" s="383"/>
      <c r="E106" s="383"/>
      <c r="F106" s="383"/>
      <c r="G106" s="382"/>
      <c r="H106" s="339" t="s">
        <v>234</v>
      </c>
      <c r="I106" s="339"/>
      <c r="J106" s="339"/>
      <c r="K106" s="339"/>
      <c r="L106" s="339"/>
      <c r="M106" s="298"/>
      <c r="N106" s="298">
        <f>N87+N91+N95</f>
        <v>0</v>
      </c>
      <c r="O106" s="53">
        <f t="shared" si="38"/>
        <v>0</v>
      </c>
      <c r="P106" s="53">
        <f t="shared" si="38"/>
        <v>0</v>
      </c>
      <c r="Q106" s="53">
        <f t="shared" si="38"/>
        <v>108</v>
      </c>
      <c r="R106" s="53">
        <f t="shared" si="38"/>
        <v>108</v>
      </c>
      <c r="S106" s="53">
        <f t="shared" si="38"/>
        <v>108</v>
      </c>
      <c r="T106" s="53">
        <f t="shared" si="38"/>
        <v>108</v>
      </c>
      <c r="U106" s="168"/>
      <c r="V106" s="53"/>
    </row>
    <row r="107" spans="1:22" s="51" customFormat="1" ht="16.5" customHeight="1">
      <c r="A107" s="384" t="s">
        <v>231</v>
      </c>
      <c r="B107" s="384"/>
      <c r="C107" s="384"/>
      <c r="D107" s="384"/>
      <c r="E107" s="384"/>
      <c r="F107" s="384"/>
      <c r="G107" s="382"/>
      <c r="H107" s="339" t="s">
        <v>235</v>
      </c>
      <c r="I107" s="339"/>
      <c r="J107" s="339"/>
      <c r="K107" s="339"/>
      <c r="L107" s="339"/>
      <c r="M107" s="298"/>
      <c r="N107" s="298">
        <f>N100</f>
        <v>0</v>
      </c>
      <c r="O107" s="53">
        <f aca="true" t="shared" si="39" ref="O107:T107">O100</f>
        <v>0</v>
      </c>
      <c r="P107" s="53">
        <f t="shared" si="39"/>
        <v>0</v>
      </c>
      <c r="Q107" s="53">
        <f t="shared" si="39"/>
        <v>0</v>
      </c>
      <c r="R107" s="53">
        <f t="shared" si="39"/>
        <v>0</v>
      </c>
      <c r="S107" s="53">
        <f t="shared" si="39"/>
        <v>0</v>
      </c>
      <c r="T107" s="53">
        <f t="shared" si="39"/>
        <v>144</v>
      </c>
      <c r="U107" s="168"/>
      <c r="V107" s="53"/>
    </row>
    <row r="108" spans="1:22" s="51" customFormat="1" ht="16.5" customHeight="1">
      <c r="A108" s="384" t="s">
        <v>232</v>
      </c>
      <c r="B108" s="384"/>
      <c r="C108" s="384"/>
      <c r="D108" s="384"/>
      <c r="E108" s="384"/>
      <c r="F108" s="384"/>
      <c r="G108" s="382"/>
      <c r="H108" s="339" t="s">
        <v>236</v>
      </c>
      <c r="I108" s="339"/>
      <c r="J108" s="339"/>
      <c r="K108" s="339"/>
      <c r="L108" s="339"/>
      <c r="M108" s="299"/>
      <c r="N108" s="53">
        <v>3</v>
      </c>
      <c r="O108" s="53">
        <v>2</v>
      </c>
      <c r="P108" s="53">
        <v>4</v>
      </c>
      <c r="Q108" s="53">
        <v>1</v>
      </c>
      <c r="R108" s="53">
        <v>4</v>
      </c>
      <c r="S108" s="53">
        <v>2</v>
      </c>
      <c r="T108" s="53">
        <v>4</v>
      </c>
      <c r="U108" s="168"/>
      <c r="V108" s="53"/>
    </row>
    <row r="109" spans="1:22" s="51" customFormat="1" ht="16.5" customHeight="1">
      <c r="A109" s="384" t="s">
        <v>233</v>
      </c>
      <c r="B109" s="384"/>
      <c r="C109" s="384"/>
      <c r="D109" s="384"/>
      <c r="E109" s="384"/>
      <c r="F109" s="384"/>
      <c r="G109" s="382"/>
      <c r="H109" s="339" t="s">
        <v>253</v>
      </c>
      <c r="I109" s="339"/>
      <c r="J109" s="339"/>
      <c r="K109" s="339"/>
      <c r="L109" s="339"/>
      <c r="M109" s="299"/>
      <c r="N109" s="53">
        <v>9</v>
      </c>
      <c r="O109" s="53">
        <v>4</v>
      </c>
      <c r="P109" s="53">
        <v>3</v>
      </c>
      <c r="Q109" s="53">
        <v>4</v>
      </c>
      <c r="R109" s="53">
        <v>2</v>
      </c>
      <c r="S109" s="53">
        <v>2</v>
      </c>
      <c r="T109" s="53">
        <v>2</v>
      </c>
      <c r="U109" s="168"/>
      <c r="V109" s="53"/>
    </row>
    <row r="110" spans="1:22" s="51" customFormat="1" ht="16.5" customHeight="1">
      <c r="A110" s="384"/>
      <c r="B110" s="384"/>
      <c r="C110" s="384"/>
      <c r="D110" s="384"/>
      <c r="E110" s="384"/>
      <c r="F110" s="384"/>
      <c r="G110" s="382"/>
      <c r="H110" s="339" t="s">
        <v>250</v>
      </c>
      <c r="I110" s="339"/>
      <c r="J110" s="339"/>
      <c r="K110" s="339"/>
      <c r="L110" s="339"/>
      <c r="M110" s="299"/>
      <c r="N110" s="299"/>
      <c r="O110" s="53"/>
      <c r="P110" s="53"/>
      <c r="Q110" s="53">
        <v>2</v>
      </c>
      <c r="R110" s="53">
        <v>2</v>
      </c>
      <c r="S110" s="53">
        <v>2</v>
      </c>
      <c r="T110" s="53">
        <v>3</v>
      </c>
      <c r="U110" s="168"/>
      <c r="V110" s="53"/>
    </row>
    <row r="111" ht="12.75">
      <c r="A111" t="s">
        <v>396</v>
      </c>
    </row>
    <row r="112" spans="2:4" ht="12.75">
      <c r="B112" t="s">
        <v>124</v>
      </c>
      <c r="C112" s="57">
        <f>(H103+I103+Q105+R105+S105+T105+Q106+R106+S106+T106+T107)/D103*100</f>
        <v>51.35315736719011</v>
      </c>
      <c r="D112" t="s">
        <v>125</v>
      </c>
    </row>
  </sheetData>
  <sheetProtection/>
  <mergeCells count="37">
    <mergeCell ref="H108:L108"/>
    <mergeCell ref="G104:G110"/>
    <mergeCell ref="A106:F106"/>
    <mergeCell ref="A108:F108"/>
    <mergeCell ref="A110:F110"/>
    <mergeCell ref="A105:F105"/>
    <mergeCell ref="A107:F107"/>
    <mergeCell ref="A109:F109"/>
    <mergeCell ref="H110:L110"/>
    <mergeCell ref="A104:F104"/>
    <mergeCell ref="U3:V5"/>
    <mergeCell ref="A3:A11"/>
    <mergeCell ref="B3:B11"/>
    <mergeCell ref="C3:C11"/>
    <mergeCell ref="U6:U11"/>
    <mergeCell ref="V6:V11"/>
    <mergeCell ref="K7:K11"/>
    <mergeCell ref="D3:L3"/>
    <mergeCell ref="D4:D11"/>
    <mergeCell ref="Q6:R6"/>
    <mergeCell ref="F6:F11"/>
    <mergeCell ref="I7:I11"/>
    <mergeCell ref="E4:E11"/>
    <mergeCell ref="F4:L4"/>
    <mergeCell ref="S6:T6"/>
    <mergeCell ref="G7:G11"/>
    <mergeCell ref="M3:T5"/>
    <mergeCell ref="H109:L109"/>
    <mergeCell ref="H107:L107"/>
    <mergeCell ref="H7:H11"/>
    <mergeCell ref="L5:L11"/>
    <mergeCell ref="H106:L106"/>
    <mergeCell ref="H104:L104"/>
    <mergeCell ref="H105:L105"/>
    <mergeCell ref="F5:K5"/>
    <mergeCell ref="G6:K6"/>
    <mergeCell ref="J7:J11"/>
  </mergeCells>
  <printOptions/>
  <pageMargins left="0.35433070866141736" right="0.35433070866141736" top="0.1968503937007874" bottom="0.1968503937007874" header="0.31496062992125984" footer="0.5118110236220472"/>
  <pageSetup fitToHeight="0"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B10">
      <selection activeCell="E30" sqref="E30"/>
    </sheetView>
  </sheetViews>
  <sheetFormatPr defaultColWidth="8.875" defaultRowHeight="12.75"/>
  <cols>
    <col min="1" max="1" width="3.625" style="21" customWidth="1"/>
    <col min="2" max="2" width="9.75390625" style="21" customWidth="1"/>
    <col min="3" max="3" width="10.75390625" style="21" customWidth="1"/>
    <col min="4" max="4" width="9.125" style="21" hidden="1" customWidth="1"/>
    <col min="5" max="5" width="9.75390625" style="21" customWidth="1"/>
    <col min="6" max="6" width="9.125" style="21" customWidth="1"/>
    <col min="7" max="7" width="6.375" style="21" customWidth="1"/>
    <col min="8" max="8" width="8.875" style="21" customWidth="1"/>
    <col min="9" max="9" width="8.00390625" style="21" customWidth="1"/>
    <col min="10" max="10" width="90.75390625" style="21" customWidth="1"/>
    <col min="11" max="11" width="25.00390625" style="21" hidden="1" customWidth="1"/>
    <col min="12" max="16384" width="8.875" style="21" customWidth="1"/>
  </cols>
  <sheetData>
    <row r="1" spans="2:11" ht="15.75">
      <c r="B1" s="390" t="s">
        <v>169</v>
      </c>
      <c r="C1" s="390"/>
      <c r="D1" s="391"/>
      <c r="E1" s="391"/>
      <c r="F1" s="391"/>
      <c r="G1" s="391"/>
      <c r="H1" s="391"/>
      <c r="I1" s="391"/>
      <c r="J1" s="391"/>
      <c r="K1" s="391"/>
    </row>
    <row r="2" spans="1:14" ht="57.75" customHeight="1">
      <c r="A2" s="107">
        <v>1</v>
      </c>
      <c r="B2" s="387" t="s">
        <v>325</v>
      </c>
      <c r="C2" s="387"/>
      <c r="D2" s="388"/>
      <c r="E2" s="388"/>
      <c r="F2" s="388"/>
      <c r="G2" s="388"/>
      <c r="H2" s="388"/>
      <c r="I2" s="388"/>
      <c r="J2" s="388"/>
      <c r="K2" s="388"/>
      <c r="N2" s="108"/>
    </row>
    <row r="3" spans="1:11" ht="78" customHeight="1">
      <c r="A3" s="300">
        <v>2</v>
      </c>
      <c r="B3" s="386" t="s">
        <v>389</v>
      </c>
      <c r="C3" s="386"/>
      <c r="D3" s="386"/>
      <c r="E3" s="386"/>
      <c r="F3" s="386"/>
      <c r="G3" s="386"/>
      <c r="H3" s="386"/>
      <c r="I3" s="386"/>
      <c r="J3" s="386"/>
      <c r="K3" s="301"/>
    </row>
    <row r="4" spans="1:11" ht="30" customHeight="1">
      <c r="A4" s="107">
        <v>2</v>
      </c>
      <c r="B4" s="392" t="s">
        <v>263</v>
      </c>
      <c r="C4" s="392"/>
      <c r="D4" s="393">
        <v>1</v>
      </c>
      <c r="E4" s="393"/>
      <c r="F4" s="393"/>
      <c r="G4" s="393"/>
      <c r="H4" s="393"/>
      <c r="I4" s="393"/>
      <c r="J4" s="393"/>
      <c r="K4" s="393"/>
    </row>
    <row r="5" spans="1:11" ht="42.75" customHeight="1">
      <c r="A5" s="107">
        <v>3</v>
      </c>
      <c r="B5" s="387" t="s">
        <v>214</v>
      </c>
      <c r="C5" s="388"/>
      <c r="D5" s="388"/>
      <c r="E5" s="388"/>
      <c r="F5" s="388"/>
      <c r="G5" s="388"/>
      <c r="H5" s="388"/>
      <c r="I5" s="388"/>
      <c r="J5" s="388"/>
      <c r="K5" s="388"/>
    </row>
    <row r="6" spans="1:11" ht="27.75" customHeight="1">
      <c r="A6" s="107"/>
      <c r="B6" s="389" t="s">
        <v>257</v>
      </c>
      <c r="C6" s="389"/>
      <c r="D6" s="389"/>
      <c r="E6" s="389"/>
      <c r="F6" s="389"/>
      <c r="G6" s="389"/>
      <c r="H6" s="389"/>
      <c r="I6" s="389"/>
      <c r="J6" s="389"/>
      <c r="K6" s="201"/>
    </row>
    <row r="7" spans="1:11" ht="29.25" customHeight="1">
      <c r="A7" s="107">
        <v>3</v>
      </c>
      <c r="B7" s="387" t="s">
        <v>170</v>
      </c>
      <c r="C7" s="388"/>
      <c r="D7" s="388"/>
      <c r="E7" s="388"/>
      <c r="F7" s="388"/>
      <c r="G7" s="388"/>
      <c r="H7" s="388"/>
      <c r="I7" s="388"/>
      <c r="J7" s="388"/>
      <c r="K7" s="388"/>
    </row>
    <row r="8" spans="1:11" ht="66.75" customHeight="1">
      <c r="A8" s="107">
        <v>4</v>
      </c>
      <c r="B8" s="387" t="s">
        <v>326</v>
      </c>
      <c r="C8" s="388"/>
      <c r="D8" s="388"/>
      <c r="E8" s="388"/>
      <c r="F8" s="388"/>
      <c r="G8" s="388"/>
      <c r="H8" s="388"/>
      <c r="I8" s="388"/>
      <c r="J8" s="388"/>
      <c r="K8" s="388"/>
    </row>
    <row r="9" spans="1:11" ht="40.5" customHeight="1">
      <c r="A9" s="107">
        <v>6</v>
      </c>
      <c r="B9" s="387" t="s">
        <v>327</v>
      </c>
      <c r="C9" s="387"/>
      <c r="D9" s="388"/>
      <c r="E9" s="388"/>
      <c r="F9" s="388"/>
      <c r="G9" s="388"/>
      <c r="H9" s="388"/>
      <c r="I9" s="388"/>
      <c r="J9" s="388"/>
      <c r="K9" s="388"/>
    </row>
    <row r="10" spans="1:11" ht="79.5" customHeight="1">
      <c r="A10" s="107">
        <v>8</v>
      </c>
      <c r="B10" s="387" t="s">
        <v>328</v>
      </c>
      <c r="C10" s="388"/>
      <c r="D10" s="388"/>
      <c r="E10" s="388"/>
      <c r="F10" s="388"/>
      <c r="G10" s="388"/>
      <c r="H10" s="388"/>
      <c r="I10" s="388"/>
      <c r="J10" s="388"/>
      <c r="K10" s="388"/>
    </row>
    <row r="11" spans="1:11" ht="40.5" customHeight="1">
      <c r="A11" s="107"/>
      <c r="B11" s="389" t="s">
        <v>258</v>
      </c>
      <c r="C11" s="389"/>
      <c r="D11" s="389"/>
      <c r="E11" s="389"/>
      <c r="F11" s="389"/>
      <c r="G11" s="389"/>
      <c r="H11" s="389"/>
      <c r="I11" s="389"/>
      <c r="J11" s="389"/>
      <c r="K11" s="201"/>
    </row>
    <row r="12" spans="1:11" ht="40.5" customHeight="1">
      <c r="A12" s="107">
        <v>10</v>
      </c>
      <c r="B12" s="387" t="s">
        <v>215</v>
      </c>
      <c r="C12" s="387"/>
      <c r="D12" s="388">
        <v>1</v>
      </c>
      <c r="E12" s="388"/>
      <c r="F12" s="388"/>
      <c r="G12" s="388"/>
      <c r="H12" s="388"/>
      <c r="I12" s="388"/>
      <c r="J12" s="388"/>
      <c r="K12" s="388"/>
    </row>
    <row r="13" spans="1:11" ht="70.5" customHeight="1">
      <c r="A13" s="107">
        <v>11</v>
      </c>
      <c r="B13" s="387" t="s">
        <v>329</v>
      </c>
      <c r="C13" s="387"/>
      <c r="D13" s="388">
        <v>1</v>
      </c>
      <c r="E13" s="388"/>
      <c r="F13" s="388"/>
      <c r="G13" s="388"/>
      <c r="H13" s="388"/>
      <c r="I13" s="388"/>
      <c r="J13" s="388"/>
      <c r="K13" s="388"/>
    </row>
    <row r="14" spans="1:11" ht="18.75" customHeight="1">
      <c r="A14" s="107">
        <v>12</v>
      </c>
      <c r="B14" s="387" t="s">
        <v>171</v>
      </c>
      <c r="C14" s="387"/>
      <c r="D14" s="388">
        <v>1</v>
      </c>
      <c r="E14" s="388"/>
      <c r="F14" s="388"/>
      <c r="G14" s="388"/>
      <c r="H14" s="388"/>
      <c r="I14" s="388"/>
      <c r="J14" s="388"/>
      <c r="K14" s="388"/>
    </row>
    <row r="15" spans="1:11" ht="17.25" customHeight="1">
      <c r="A15" s="107">
        <v>13</v>
      </c>
      <c r="B15" s="387" t="s">
        <v>112</v>
      </c>
      <c r="C15" s="387"/>
      <c r="D15" s="388">
        <v>1</v>
      </c>
      <c r="E15" s="388"/>
      <c r="F15" s="388"/>
      <c r="G15" s="388"/>
      <c r="H15" s="388"/>
      <c r="I15" s="388"/>
      <c r="J15" s="388"/>
      <c r="K15" s="388"/>
    </row>
    <row r="16" spans="1:11" ht="27" customHeight="1">
      <c r="A16" s="107">
        <v>14</v>
      </c>
      <c r="B16" s="387" t="s">
        <v>133</v>
      </c>
      <c r="C16" s="388"/>
      <c r="D16" s="388"/>
      <c r="E16" s="388"/>
      <c r="F16" s="388"/>
      <c r="G16" s="388"/>
      <c r="H16" s="388"/>
      <c r="I16" s="388"/>
      <c r="J16" s="388"/>
      <c r="K16" s="202"/>
    </row>
    <row r="17" spans="1:11" ht="15.75" customHeight="1">
      <c r="A17" s="107">
        <v>15</v>
      </c>
      <c r="B17" s="387" t="s">
        <v>216</v>
      </c>
      <c r="C17" s="388"/>
      <c r="D17" s="388"/>
      <c r="E17" s="388"/>
      <c r="F17" s="388"/>
      <c r="G17" s="388"/>
      <c r="H17" s="388"/>
      <c r="I17" s="388"/>
      <c r="J17" s="388"/>
      <c r="K17" s="202"/>
    </row>
    <row r="18" spans="2:4" ht="12.75">
      <c r="B18" s="22"/>
      <c r="C18" s="23"/>
      <c r="D18" s="23"/>
    </row>
    <row r="19" spans="2:4" ht="12.75">
      <c r="B19" s="24"/>
      <c r="C19" s="22"/>
      <c r="D19" s="22"/>
    </row>
    <row r="20" spans="2:4" ht="12.75">
      <c r="B20" s="25"/>
      <c r="C20" s="22"/>
      <c r="D20" s="22"/>
    </row>
    <row r="21" spans="2:4" ht="12.75">
      <c r="B21" s="24"/>
      <c r="C21" s="22"/>
      <c r="D21" s="22"/>
    </row>
    <row r="22" spans="2:4" ht="12.75">
      <c r="B22" s="25"/>
      <c r="C22" s="22"/>
      <c r="D22" s="22"/>
    </row>
    <row r="23" spans="2:4" ht="12.75">
      <c r="B23" s="24"/>
      <c r="C23" s="22"/>
      <c r="D23" s="22"/>
    </row>
    <row r="24" spans="2:4" ht="12.75">
      <c r="B24" s="25"/>
      <c r="C24" s="22"/>
      <c r="D24" s="22"/>
    </row>
    <row r="25" spans="2:4" ht="12.75">
      <c r="B25" s="24"/>
      <c r="C25" s="22"/>
      <c r="D25" s="22"/>
    </row>
    <row r="26" spans="2:4" ht="12.75">
      <c r="B26" s="25"/>
      <c r="C26" s="22"/>
      <c r="D26" s="22"/>
    </row>
  </sheetData>
  <sheetProtection/>
  <mergeCells count="17">
    <mergeCell ref="B1:K1"/>
    <mergeCell ref="B2:K2"/>
    <mergeCell ref="B9:K9"/>
    <mergeCell ref="B4:K4"/>
    <mergeCell ref="B7:K7"/>
    <mergeCell ref="B13:K13"/>
    <mergeCell ref="B10:K10"/>
    <mergeCell ref="B12:K12"/>
    <mergeCell ref="B8:K8"/>
    <mergeCell ref="B6:J6"/>
    <mergeCell ref="B3:J3"/>
    <mergeCell ref="B15:K15"/>
    <mergeCell ref="B5:K5"/>
    <mergeCell ref="B16:J16"/>
    <mergeCell ref="B17:J17"/>
    <mergeCell ref="B14:K14"/>
    <mergeCell ref="B11:J11"/>
  </mergeCells>
  <printOptions/>
  <pageMargins left="0" right="0" top="0" bottom="0"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6:B26"/>
  <sheetViews>
    <sheetView zoomScalePageLayoutView="0" workbookViewId="0" topLeftCell="A1">
      <selection activeCell="B9" sqref="B9"/>
    </sheetView>
  </sheetViews>
  <sheetFormatPr defaultColWidth="9.00390625" defaultRowHeight="12.75"/>
  <cols>
    <col min="1" max="1" width="4.25390625" style="0" customWidth="1"/>
    <col min="2" max="2" width="88.00390625" style="0" customWidth="1"/>
  </cols>
  <sheetData>
    <row r="6" spans="1:2" ht="15.75">
      <c r="A6" s="394" t="s">
        <v>126</v>
      </c>
      <c r="B6" s="394"/>
    </row>
    <row r="7" spans="1:2" ht="12.75">
      <c r="A7" s="11"/>
      <c r="B7" s="11"/>
    </row>
    <row r="8" spans="1:2" ht="15.75">
      <c r="A8" s="11"/>
      <c r="B8" s="255" t="s">
        <v>127</v>
      </c>
    </row>
    <row r="9" spans="1:2" ht="15.75">
      <c r="A9" s="11">
        <v>1</v>
      </c>
      <c r="B9" s="254" t="s">
        <v>344</v>
      </c>
    </row>
    <row r="10" spans="1:2" ht="15.75">
      <c r="A10" s="11">
        <v>2</v>
      </c>
      <c r="B10" s="254" t="s">
        <v>338</v>
      </c>
    </row>
    <row r="11" spans="1:2" ht="15.75">
      <c r="A11" s="11">
        <v>3</v>
      </c>
      <c r="B11" s="254" t="s">
        <v>339</v>
      </c>
    </row>
    <row r="12" spans="1:2" ht="15.75">
      <c r="A12" s="11">
        <v>4</v>
      </c>
      <c r="B12" s="254" t="s">
        <v>345</v>
      </c>
    </row>
    <row r="13" spans="1:2" ht="15.75">
      <c r="A13" s="11">
        <v>5</v>
      </c>
      <c r="B13" s="254" t="s">
        <v>346</v>
      </c>
    </row>
    <row r="14" spans="1:2" ht="31.5">
      <c r="A14" s="11">
        <v>6</v>
      </c>
      <c r="B14" s="264" t="s">
        <v>347</v>
      </c>
    </row>
    <row r="15" spans="1:2" ht="15.75">
      <c r="A15" s="11"/>
      <c r="B15" s="256" t="s">
        <v>128</v>
      </c>
    </row>
    <row r="16" spans="1:2" ht="15.75">
      <c r="A16" s="11">
        <v>7</v>
      </c>
      <c r="B16" s="254" t="s">
        <v>348</v>
      </c>
    </row>
    <row r="17" spans="1:2" ht="15.75">
      <c r="A17" s="11">
        <v>8</v>
      </c>
      <c r="B17" s="254" t="s">
        <v>349</v>
      </c>
    </row>
    <row r="18" spans="1:2" ht="15.75">
      <c r="A18" s="11">
        <v>9</v>
      </c>
      <c r="B18" s="254" t="s">
        <v>341</v>
      </c>
    </row>
    <row r="19" spans="1:2" ht="15.75">
      <c r="A19" s="11">
        <v>10</v>
      </c>
      <c r="B19" s="253" t="s">
        <v>340</v>
      </c>
    </row>
    <row r="20" spans="1:2" ht="15.75">
      <c r="A20" s="11"/>
      <c r="B20" s="255" t="s">
        <v>129</v>
      </c>
    </row>
    <row r="21" spans="1:2" ht="15.75">
      <c r="A21" s="11">
        <v>11</v>
      </c>
      <c r="B21" s="254" t="s">
        <v>342</v>
      </c>
    </row>
    <row r="22" spans="1:2" ht="15.75">
      <c r="A22" s="11">
        <v>12</v>
      </c>
      <c r="B22" s="254" t="s">
        <v>350</v>
      </c>
    </row>
    <row r="23" spans="1:2" ht="15.75">
      <c r="A23" s="11">
        <v>13</v>
      </c>
      <c r="B23" s="254" t="s">
        <v>343</v>
      </c>
    </row>
    <row r="24" spans="1:2" ht="15.75">
      <c r="A24" s="11"/>
      <c r="B24" s="257" t="s">
        <v>130</v>
      </c>
    </row>
    <row r="25" spans="1:2" ht="15.75">
      <c r="A25" s="11">
        <v>14</v>
      </c>
      <c r="B25" s="258" t="s">
        <v>131</v>
      </c>
    </row>
    <row r="26" spans="1:2" ht="15.75">
      <c r="A26" s="11">
        <v>15</v>
      </c>
      <c r="B26" s="258" t="s">
        <v>132</v>
      </c>
    </row>
  </sheetData>
  <sheetProtection/>
  <mergeCells count="1">
    <mergeCell ref="A6:B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A32"/>
  <sheetViews>
    <sheetView zoomScalePageLayoutView="0" workbookViewId="0" topLeftCell="A1">
      <selection activeCell="L34" sqref="L34:M35"/>
    </sheetView>
  </sheetViews>
  <sheetFormatPr defaultColWidth="2.75390625" defaultRowHeight="12.75"/>
  <cols>
    <col min="1" max="1" width="3.00390625" style="68" customWidth="1"/>
    <col min="2" max="52" width="2.25390625" style="68" customWidth="1"/>
    <col min="53" max="53" width="2.625" style="68" customWidth="1"/>
    <col min="54" max="54" width="5.25390625" style="68" customWidth="1"/>
    <col min="55" max="55" width="3.875" style="68" customWidth="1"/>
    <col min="56" max="56" width="5.00390625" style="68" customWidth="1"/>
    <col min="57" max="57" width="3.25390625" style="68" customWidth="1"/>
    <col min="58" max="58" width="5.125" style="68" customWidth="1"/>
    <col min="59" max="59" width="3.00390625" style="68" customWidth="1"/>
    <col min="60" max="60" width="5.25390625" style="68" customWidth="1"/>
    <col min="61" max="61" width="3.25390625" style="68" customWidth="1"/>
    <col min="62" max="62" width="6.625" style="68" customWidth="1"/>
    <col min="63" max="63" width="5.375" style="68" customWidth="1"/>
    <col min="64" max="64" width="5.75390625" style="68" customWidth="1"/>
    <col min="65" max="65" width="4.625" style="68" customWidth="1"/>
    <col min="66" max="66" width="3.25390625" style="68" customWidth="1"/>
    <col min="67" max="67" width="4.00390625" style="68" customWidth="1"/>
    <col min="68" max="126" width="2.75390625" style="68" customWidth="1"/>
    <col min="127" max="131" width="2.75390625" style="69" customWidth="1"/>
    <col min="132" max="16384" width="2.75390625" style="68" customWidth="1"/>
  </cols>
  <sheetData>
    <row r="1" spans="32:131" s="26" customFormat="1" ht="12.75">
      <c r="AF1" s="414" t="s">
        <v>194</v>
      </c>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30"/>
      <c r="BH1" s="30"/>
      <c r="BI1" s="30"/>
      <c r="BJ1" s="30"/>
      <c r="BK1" s="30"/>
      <c r="BL1" s="30"/>
      <c r="BM1" s="30"/>
      <c r="BN1" s="30"/>
      <c r="BO1" s="30"/>
      <c r="DU1" s="27"/>
      <c r="DV1" s="27"/>
      <c r="DW1" s="27"/>
      <c r="DX1" s="27"/>
      <c r="DY1" s="27"/>
      <c r="DZ1" s="27"/>
      <c r="EA1" s="27"/>
    </row>
    <row r="2" spans="5:131" s="26" customFormat="1" ht="4.5" customHeight="1">
      <c r="E2" s="417"/>
      <c r="F2" s="417"/>
      <c r="G2" s="417"/>
      <c r="H2" s="417"/>
      <c r="I2" s="417"/>
      <c r="J2" s="417"/>
      <c r="K2" s="417"/>
      <c r="L2" s="417"/>
      <c r="M2" s="417"/>
      <c r="N2" s="417"/>
      <c r="O2" s="417"/>
      <c r="P2" s="417"/>
      <c r="BD2" s="30"/>
      <c r="BE2" s="30"/>
      <c r="BF2" s="30"/>
      <c r="BG2" s="30"/>
      <c r="BH2" s="30"/>
      <c r="BJ2" s="31"/>
      <c r="BK2" s="31"/>
      <c r="DU2" s="27"/>
      <c r="DV2" s="27"/>
      <c r="DW2" s="27"/>
      <c r="DX2" s="27"/>
      <c r="DY2" s="27"/>
      <c r="DZ2" s="27"/>
      <c r="EA2" s="27"/>
    </row>
    <row r="3" spans="1:131" s="26" customFormat="1" ht="18" customHeight="1">
      <c r="A3" s="62" t="s">
        <v>145</v>
      </c>
      <c r="B3" s="63"/>
      <c r="C3" s="63"/>
      <c r="D3" s="63"/>
      <c r="E3" s="63"/>
      <c r="F3" s="63"/>
      <c r="G3" s="63"/>
      <c r="H3" s="63"/>
      <c r="I3" s="63"/>
      <c r="J3" s="63"/>
      <c r="K3" s="63"/>
      <c r="L3" s="63"/>
      <c r="M3" s="63"/>
      <c r="N3" s="64"/>
      <c r="O3" s="64"/>
      <c r="P3" s="64"/>
      <c r="Q3" s="418" t="s">
        <v>185</v>
      </c>
      <c r="R3" s="419"/>
      <c r="S3" s="419"/>
      <c r="T3" s="419"/>
      <c r="U3" s="419"/>
      <c r="V3" s="420"/>
      <c r="W3" s="420"/>
      <c r="X3" s="420"/>
      <c r="Y3" s="420"/>
      <c r="Z3" s="420"/>
      <c r="AA3" s="11"/>
      <c r="AB3" s="467" t="s">
        <v>330</v>
      </c>
      <c r="AC3" s="467"/>
      <c r="AD3" s="467"/>
      <c r="AE3" s="468"/>
      <c r="AF3" s="471" t="s">
        <v>331</v>
      </c>
      <c r="AG3" s="472"/>
      <c r="AH3" s="472"/>
      <c r="AI3" s="472"/>
      <c r="AJ3" s="472"/>
      <c r="AK3" s="472"/>
      <c r="AL3" s="472"/>
      <c r="AM3" s="472"/>
      <c r="AN3" s="472"/>
      <c r="AO3" s="472"/>
      <c r="AP3" s="472"/>
      <c r="AQ3" s="472"/>
      <c r="AR3" s="472"/>
      <c r="AS3" s="472"/>
      <c r="AT3" s="472"/>
      <c r="AU3" s="472"/>
      <c r="AV3" s="472"/>
      <c r="AW3" s="472"/>
      <c r="AX3" s="472"/>
      <c r="AY3" s="472"/>
      <c r="AZ3" s="472"/>
      <c r="BA3" s="472"/>
      <c r="BB3" s="472"/>
      <c r="BC3" s="11"/>
      <c r="BD3" s="31" t="s">
        <v>33</v>
      </c>
      <c r="BE3" s="33"/>
      <c r="BF3" s="33"/>
      <c r="BG3" s="33"/>
      <c r="BH3" s="166" t="s">
        <v>188</v>
      </c>
      <c r="BI3" s="166"/>
      <c r="BJ3" s="166"/>
      <c r="BK3" s="166"/>
      <c r="BL3" s="27"/>
      <c r="BN3" s="34"/>
      <c r="BO3" s="34"/>
      <c r="DU3" s="27"/>
      <c r="DV3" s="27"/>
      <c r="DW3" s="27"/>
      <c r="DX3" s="27"/>
      <c r="DY3" s="27"/>
      <c r="DZ3" s="27"/>
      <c r="EA3" s="27"/>
    </row>
    <row r="4" spans="1:131" s="26" customFormat="1" ht="14.25" customHeight="1">
      <c r="A4" s="65" t="s">
        <v>173</v>
      </c>
      <c r="B4" s="65"/>
      <c r="C4" s="65"/>
      <c r="D4" s="65"/>
      <c r="E4" s="65"/>
      <c r="F4" s="65"/>
      <c r="G4" s="63"/>
      <c r="H4" s="63"/>
      <c r="I4" s="63"/>
      <c r="J4" s="63"/>
      <c r="K4" s="63"/>
      <c r="L4" s="63"/>
      <c r="M4" s="63"/>
      <c r="Q4" s="35"/>
      <c r="R4" s="35"/>
      <c r="S4" s="36"/>
      <c r="Z4" s="109" t="s">
        <v>174</v>
      </c>
      <c r="AA4" s="59"/>
      <c r="AB4" s="59"/>
      <c r="AC4" s="59"/>
      <c r="AD4" s="59"/>
      <c r="AE4" s="59"/>
      <c r="AF4" s="59"/>
      <c r="AG4" s="407"/>
      <c r="AH4" s="407"/>
      <c r="AM4" s="406" t="s">
        <v>333</v>
      </c>
      <c r="AN4" s="406"/>
      <c r="AO4" s="406"/>
      <c r="AP4" s="406"/>
      <c r="AQ4" s="406"/>
      <c r="AR4" s="406"/>
      <c r="AS4" s="406"/>
      <c r="AT4" s="406"/>
      <c r="AU4" s="406"/>
      <c r="AV4" s="406"/>
      <c r="AW4" s="406"/>
      <c r="AX4" s="406"/>
      <c r="AY4" s="406"/>
      <c r="AZ4" s="406"/>
      <c r="BA4" s="406"/>
      <c r="BB4" s="406"/>
      <c r="BC4" s="406"/>
      <c r="BD4" s="37" t="s">
        <v>35</v>
      </c>
      <c r="BE4" s="28"/>
      <c r="BF4" s="28" t="s">
        <v>193</v>
      </c>
      <c r="BG4" s="29"/>
      <c r="BH4" s="27"/>
      <c r="BI4" s="27"/>
      <c r="BJ4" s="29"/>
      <c r="BK4" s="29"/>
      <c r="DU4" s="27"/>
      <c r="DV4" s="27"/>
      <c r="DW4" s="27"/>
      <c r="DX4" s="27"/>
      <c r="DY4" s="27"/>
      <c r="DZ4" s="27"/>
      <c r="EA4" s="27"/>
    </row>
    <row r="5" spans="1:131" s="26" customFormat="1" ht="12.75">
      <c r="A5" s="62" t="s">
        <v>146</v>
      </c>
      <c r="B5" s="66"/>
      <c r="C5" s="63"/>
      <c r="D5" s="63"/>
      <c r="E5" s="63"/>
      <c r="F5" s="63"/>
      <c r="G5" s="63"/>
      <c r="H5" s="63"/>
      <c r="I5" s="63"/>
      <c r="J5" s="63"/>
      <c r="K5" s="63"/>
      <c r="L5" s="67"/>
      <c r="M5" s="67"/>
      <c r="N5" s="60"/>
      <c r="O5" s="60"/>
      <c r="P5" s="60"/>
      <c r="Q5" s="27"/>
      <c r="Z5" s="469" t="s">
        <v>175</v>
      </c>
      <c r="AA5" s="469"/>
      <c r="AB5" s="469"/>
      <c r="AC5" s="469"/>
      <c r="AD5" s="469"/>
      <c r="AE5" s="469"/>
      <c r="AF5" s="469"/>
      <c r="AG5" s="470"/>
      <c r="AH5" s="470"/>
      <c r="AI5" s="470"/>
      <c r="AJ5" s="470"/>
      <c r="AK5" s="470"/>
      <c r="AL5" s="32"/>
      <c r="AM5" s="110" t="s">
        <v>334</v>
      </c>
      <c r="AN5" s="110"/>
      <c r="AO5" s="110"/>
      <c r="AP5" s="110"/>
      <c r="AQ5" s="110"/>
      <c r="AR5" s="110"/>
      <c r="AS5" s="110"/>
      <c r="AT5" s="110"/>
      <c r="AU5" s="110"/>
      <c r="AV5" s="110"/>
      <c r="AW5" s="110"/>
      <c r="AX5" s="110"/>
      <c r="BD5" s="38" t="s">
        <v>36</v>
      </c>
      <c r="BE5" s="33"/>
      <c r="BF5" s="33"/>
      <c r="BG5" s="33"/>
      <c r="BH5" s="39"/>
      <c r="BI5" s="26" t="s">
        <v>275</v>
      </c>
      <c r="BK5" s="33"/>
      <c r="BL5" s="33"/>
      <c r="BN5" s="33"/>
      <c r="BO5" s="33"/>
      <c r="DU5" s="27"/>
      <c r="DV5" s="27"/>
      <c r="DW5" s="27"/>
      <c r="DX5" s="27"/>
      <c r="DY5" s="27"/>
      <c r="DZ5" s="27"/>
      <c r="EA5" s="27"/>
    </row>
    <row r="6" spans="1:131" s="26" customFormat="1" ht="12.75">
      <c r="A6" s="62"/>
      <c r="B6" s="66"/>
      <c r="C6" s="63"/>
      <c r="D6" s="63"/>
      <c r="E6" s="63"/>
      <c r="F6" s="63"/>
      <c r="G6" s="63"/>
      <c r="H6" s="63"/>
      <c r="I6" s="63"/>
      <c r="J6" s="63"/>
      <c r="K6" s="63"/>
      <c r="L6" s="67"/>
      <c r="M6" s="67"/>
      <c r="Q6" s="40"/>
      <c r="R6" s="40"/>
      <c r="S6" s="40"/>
      <c r="T6" s="40"/>
      <c r="U6" s="40"/>
      <c r="V6" s="40"/>
      <c r="W6" s="40"/>
      <c r="X6" s="40"/>
      <c r="Y6" s="40"/>
      <c r="Z6" s="34" t="s">
        <v>37</v>
      </c>
      <c r="AA6" s="41"/>
      <c r="AB6" s="41"/>
      <c r="AC6" s="41"/>
      <c r="AD6" s="41"/>
      <c r="AE6" s="41"/>
      <c r="AH6" s="42"/>
      <c r="AI6" s="42"/>
      <c r="AJ6" s="42"/>
      <c r="AK6" s="42"/>
      <c r="AL6" s="42"/>
      <c r="AM6" s="404" t="s">
        <v>272</v>
      </c>
      <c r="AN6" s="404"/>
      <c r="AO6" s="404"/>
      <c r="AP6" s="404"/>
      <c r="AQ6" s="404"/>
      <c r="AR6" s="404"/>
      <c r="AS6" s="404"/>
      <c r="AT6" s="404"/>
      <c r="AU6" s="404"/>
      <c r="AV6" s="404"/>
      <c r="AW6" s="404"/>
      <c r="AX6" s="404"/>
      <c r="AY6" s="404"/>
      <c r="AZ6" s="404"/>
      <c r="BA6" s="404"/>
      <c r="BB6" s="404"/>
      <c r="BC6" s="42"/>
      <c r="BD6" s="476" t="s">
        <v>332</v>
      </c>
      <c r="BE6" s="391"/>
      <c r="BF6" s="391"/>
      <c r="BG6" s="391"/>
      <c r="BH6" s="391"/>
      <c r="BI6" s="391"/>
      <c r="BJ6" s="391"/>
      <c r="BK6" s="391"/>
      <c r="BO6" s="40"/>
      <c r="DU6" s="27"/>
      <c r="DV6" s="27"/>
      <c r="DW6" s="27"/>
      <c r="DX6" s="27"/>
      <c r="DY6" s="27"/>
      <c r="DZ6" s="27"/>
      <c r="EA6" s="27"/>
    </row>
    <row r="7" spans="1:131" s="26" customFormat="1" ht="12.75">
      <c r="A7" s="26" t="s">
        <v>392</v>
      </c>
      <c r="E7" s="40"/>
      <c r="F7" s="40"/>
      <c r="G7" s="40"/>
      <c r="H7" s="40"/>
      <c r="I7" s="40"/>
      <c r="J7" s="40"/>
      <c r="K7" s="40"/>
      <c r="L7" s="40"/>
      <c r="M7" s="40"/>
      <c r="N7" s="40"/>
      <c r="O7" s="40"/>
      <c r="P7" s="40"/>
      <c r="Q7" s="40"/>
      <c r="R7" s="40"/>
      <c r="S7" s="40"/>
      <c r="T7" s="40"/>
      <c r="U7" s="40"/>
      <c r="V7" s="40"/>
      <c r="W7" s="40"/>
      <c r="X7" s="40"/>
      <c r="Y7" s="40"/>
      <c r="Z7" s="43" t="s">
        <v>38</v>
      </c>
      <c r="AA7" s="40"/>
      <c r="AD7" s="43"/>
      <c r="AE7" s="43"/>
      <c r="AF7" s="43"/>
      <c r="AG7" s="43"/>
      <c r="AH7" s="43"/>
      <c r="AI7" s="43"/>
      <c r="AJ7" s="43"/>
      <c r="AK7" s="43"/>
      <c r="AL7" s="43"/>
      <c r="AM7" s="405" t="s">
        <v>39</v>
      </c>
      <c r="AN7" s="405"/>
      <c r="AO7" s="405"/>
      <c r="AP7" s="405"/>
      <c r="AQ7" s="405"/>
      <c r="AR7" s="405"/>
      <c r="AS7" s="405"/>
      <c r="AV7" s="44"/>
      <c r="AW7" s="44"/>
      <c r="AX7" s="44"/>
      <c r="AY7" s="40"/>
      <c r="AZ7" s="40"/>
      <c r="BA7" s="40"/>
      <c r="BB7" s="40"/>
      <c r="BC7" s="40"/>
      <c r="BD7" s="40"/>
      <c r="BE7" s="40"/>
      <c r="BF7" s="40"/>
      <c r="BG7" s="40"/>
      <c r="BH7" s="40"/>
      <c r="BJ7" s="40"/>
      <c r="BK7" s="40"/>
      <c r="BM7" s="40"/>
      <c r="BO7" s="40"/>
      <c r="DU7" s="27"/>
      <c r="DV7" s="27"/>
      <c r="DW7" s="27"/>
      <c r="DX7" s="27"/>
      <c r="DY7" s="27"/>
      <c r="DZ7" s="27"/>
      <c r="EA7" s="27"/>
    </row>
    <row r="8" spans="1:68" ht="12.75">
      <c r="A8" s="416" t="s">
        <v>184</v>
      </c>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t="s">
        <v>40</v>
      </c>
      <c r="BC8" s="416"/>
      <c r="BD8" s="416"/>
      <c r="BE8" s="416"/>
      <c r="BF8" s="416"/>
      <c r="BG8" s="416"/>
      <c r="BH8" s="416"/>
      <c r="BI8" s="416"/>
      <c r="BJ8" s="416"/>
      <c r="BK8" s="416"/>
      <c r="BL8" s="416"/>
      <c r="BM8" s="416"/>
      <c r="BN8" s="416"/>
      <c r="BO8" s="416"/>
      <c r="BP8" s="45"/>
    </row>
    <row r="9" spans="6:7" ht="12" customHeight="1" hidden="1">
      <c r="F9" s="70"/>
      <c r="G9" s="15"/>
    </row>
    <row r="10" spans="6:7" ht="12" customHeight="1" hidden="1">
      <c r="F10" s="70"/>
      <c r="G10" s="15"/>
    </row>
    <row r="11" spans="1:67" s="71" customFormat="1" ht="33" customHeight="1">
      <c r="A11" s="408" t="s">
        <v>41</v>
      </c>
      <c r="B11" s="411" t="s">
        <v>42</v>
      </c>
      <c r="C11" s="412"/>
      <c r="D11" s="412"/>
      <c r="E11" s="413"/>
      <c r="F11" s="395" t="s">
        <v>43</v>
      </c>
      <c r="G11" s="398" t="s">
        <v>44</v>
      </c>
      <c r="H11" s="398"/>
      <c r="I11" s="398"/>
      <c r="J11" s="395" t="s">
        <v>45</v>
      </c>
      <c r="K11" s="398" t="s">
        <v>46</v>
      </c>
      <c r="L11" s="398"/>
      <c r="M11" s="398"/>
      <c r="N11" s="395" t="s">
        <v>47</v>
      </c>
      <c r="O11" s="398" t="s">
        <v>48</v>
      </c>
      <c r="P11" s="398"/>
      <c r="Q11" s="398"/>
      <c r="R11" s="398"/>
      <c r="S11" s="395" t="s">
        <v>49</v>
      </c>
      <c r="T11" s="398" t="s">
        <v>50</v>
      </c>
      <c r="U11" s="398"/>
      <c r="V11" s="398"/>
      <c r="W11" s="395" t="s">
        <v>51</v>
      </c>
      <c r="X11" s="398" t="s">
        <v>52</v>
      </c>
      <c r="Y11" s="398"/>
      <c r="Z11" s="398"/>
      <c r="AA11" s="395" t="s">
        <v>53</v>
      </c>
      <c r="AB11" s="398" t="s">
        <v>54</v>
      </c>
      <c r="AC11" s="398"/>
      <c r="AD11" s="398"/>
      <c r="AE11" s="398"/>
      <c r="AF11" s="395" t="s">
        <v>55</v>
      </c>
      <c r="AG11" s="398" t="s">
        <v>56</v>
      </c>
      <c r="AH11" s="398"/>
      <c r="AI11" s="398"/>
      <c r="AJ11" s="395" t="s">
        <v>57</v>
      </c>
      <c r="AK11" s="411" t="s">
        <v>58</v>
      </c>
      <c r="AL11" s="421"/>
      <c r="AM11" s="421"/>
      <c r="AN11" s="422"/>
      <c r="AO11" s="398" t="s">
        <v>59</v>
      </c>
      <c r="AP11" s="398"/>
      <c r="AQ11" s="398"/>
      <c r="AR11" s="398"/>
      <c r="AS11" s="395" t="s">
        <v>60</v>
      </c>
      <c r="AT11" s="411" t="s">
        <v>61</v>
      </c>
      <c r="AU11" s="421"/>
      <c r="AV11" s="421"/>
      <c r="AW11" s="395" t="s">
        <v>62</v>
      </c>
      <c r="AX11" s="411" t="s">
        <v>63</v>
      </c>
      <c r="AY11" s="421"/>
      <c r="AZ11" s="421"/>
      <c r="BA11" s="421"/>
      <c r="BB11" s="427" t="s">
        <v>41</v>
      </c>
      <c r="BC11" s="434" t="s">
        <v>64</v>
      </c>
      <c r="BD11" s="435"/>
      <c r="BE11" s="435"/>
      <c r="BF11" s="435"/>
      <c r="BG11" s="435"/>
      <c r="BH11" s="436"/>
      <c r="BI11" s="440" t="s">
        <v>114</v>
      </c>
      <c r="BJ11" s="440"/>
      <c r="BK11" s="440"/>
      <c r="BL11" s="440"/>
      <c r="BM11" s="423" t="s">
        <v>217</v>
      </c>
      <c r="BN11" s="429" t="s">
        <v>65</v>
      </c>
      <c r="BO11" s="429" t="s">
        <v>66</v>
      </c>
    </row>
    <row r="12" spans="1:77" s="71" customFormat="1" ht="93.75" customHeight="1">
      <c r="A12" s="409"/>
      <c r="B12" s="395" t="s">
        <v>67</v>
      </c>
      <c r="C12" s="395" t="s">
        <v>68</v>
      </c>
      <c r="D12" s="395" t="s">
        <v>69</v>
      </c>
      <c r="E12" s="395" t="s">
        <v>70</v>
      </c>
      <c r="F12" s="397"/>
      <c r="G12" s="395" t="s">
        <v>71</v>
      </c>
      <c r="H12" s="395" t="s">
        <v>72</v>
      </c>
      <c r="I12" s="395" t="s">
        <v>73</v>
      </c>
      <c r="J12" s="397"/>
      <c r="K12" s="395" t="s">
        <v>74</v>
      </c>
      <c r="L12" s="395" t="s">
        <v>75</v>
      </c>
      <c r="M12" s="395" t="s">
        <v>76</v>
      </c>
      <c r="N12" s="397"/>
      <c r="O12" s="395" t="s">
        <v>67</v>
      </c>
      <c r="P12" s="395" t="s">
        <v>68</v>
      </c>
      <c r="Q12" s="395" t="s">
        <v>69</v>
      </c>
      <c r="R12" s="395" t="s">
        <v>70</v>
      </c>
      <c r="S12" s="397"/>
      <c r="T12" s="395" t="s">
        <v>77</v>
      </c>
      <c r="U12" s="395" t="s">
        <v>78</v>
      </c>
      <c r="V12" s="395" t="s">
        <v>79</v>
      </c>
      <c r="W12" s="397"/>
      <c r="X12" s="395" t="s">
        <v>80</v>
      </c>
      <c r="Y12" s="395" t="s">
        <v>81</v>
      </c>
      <c r="Z12" s="395" t="s">
        <v>82</v>
      </c>
      <c r="AA12" s="397"/>
      <c r="AB12" s="395" t="s">
        <v>80</v>
      </c>
      <c r="AC12" s="395" t="s">
        <v>81</v>
      </c>
      <c r="AD12" s="395" t="s">
        <v>82</v>
      </c>
      <c r="AE12" s="395" t="s">
        <v>83</v>
      </c>
      <c r="AF12" s="397"/>
      <c r="AG12" s="395" t="s">
        <v>71</v>
      </c>
      <c r="AH12" s="395" t="s">
        <v>72</v>
      </c>
      <c r="AI12" s="395" t="s">
        <v>73</v>
      </c>
      <c r="AJ12" s="397"/>
      <c r="AK12" s="395" t="s">
        <v>84</v>
      </c>
      <c r="AL12" s="395" t="s">
        <v>85</v>
      </c>
      <c r="AM12" s="395" t="s">
        <v>86</v>
      </c>
      <c r="AN12" s="395" t="s">
        <v>87</v>
      </c>
      <c r="AO12" s="395" t="s">
        <v>67</v>
      </c>
      <c r="AP12" s="395" t="s">
        <v>68</v>
      </c>
      <c r="AQ12" s="395" t="s">
        <v>69</v>
      </c>
      <c r="AR12" s="395" t="s">
        <v>70</v>
      </c>
      <c r="AS12" s="397"/>
      <c r="AT12" s="395" t="s">
        <v>71</v>
      </c>
      <c r="AU12" s="395" t="s">
        <v>72</v>
      </c>
      <c r="AV12" s="395" t="s">
        <v>73</v>
      </c>
      <c r="AW12" s="397"/>
      <c r="AX12" s="395" t="s">
        <v>88</v>
      </c>
      <c r="AY12" s="395" t="s">
        <v>89</v>
      </c>
      <c r="AZ12" s="395" t="s">
        <v>90</v>
      </c>
      <c r="BA12" s="395" t="s">
        <v>91</v>
      </c>
      <c r="BB12" s="428"/>
      <c r="BC12" s="437"/>
      <c r="BD12" s="438"/>
      <c r="BE12" s="438"/>
      <c r="BF12" s="438"/>
      <c r="BG12" s="438"/>
      <c r="BH12" s="439"/>
      <c r="BI12" s="441" t="s">
        <v>15</v>
      </c>
      <c r="BJ12" s="430" t="s">
        <v>113</v>
      </c>
      <c r="BK12" s="430" t="s">
        <v>110</v>
      </c>
      <c r="BL12" s="426" t="s">
        <v>147</v>
      </c>
      <c r="BM12" s="424"/>
      <c r="BN12" s="429"/>
      <c r="BO12" s="429"/>
      <c r="BQ12" s="72"/>
      <c r="BR12" s="72"/>
      <c r="BS12" s="72"/>
      <c r="BT12" s="72"/>
      <c r="BU12" s="72"/>
      <c r="BV12" s="72"/>
      <c r="BW12" s="72"/>
      <c r="BX12" s="72"/>
      <c r="BY12" s="72"/>
    </row>
    <row r="13" spans="1:77" s="71" customFormat="1" ht="33" customHeight="1">
      <c r="A13" s="409"/>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428"/>
      <c r="BC13" s="432" t="s">
        <v>92</v>
      </c>
      <c r="BD13" s="433"/>
      <c r="BE13" s="432" t="s">
        <v>93</v>
      </c>
      <c r="BF13" s="433"/>
      <c r="BG13" s="432" t="s">
        <v>94</v>
      </c>
      <c r="BH13" s="433"/>
      <c r="BI13" s="442"/>
      <c r="BJ13" s="431"/>
      <c r="BK13" s="431"/>
      <c r="BL13" s="426"/>
      <c r="BM13" s="424"/>
      <c r="BN13" s="429"/>
      <c r="BO13" s="429"/>
      <c r="BQ13" s="72"/>
      <c r="BR13" s="72"/>
      <c r="BS13" s="72"/>
      <c r="BT13" s="72"/>
      <c r="BU13" s="72"/>
      <c r="BV13" s="72"/>
      <c r="BW13" s="72"/>
      <c r="BX13" s="72"/>
      <c r="BY13" s="72"/>
    </row>
    <row r="14" spans="1:67" s="73" customFormat="1" ht="14.25" customHeight="1">
      <c r="A14" s="410"/>
      <c r="B14" s="46">
        <v>1</v>
      </c>
      <c r="C14" s="46">
        <v>2</v>
      </c>
      <c r="D14" s="46">
        <v>3</v>
      </c>
      <c r="E14" s="46">
        <v>4</v>
      </c>
      <c r="F14" s="46">
        <v>5</v>
      </c>
      <c r="G14" s="46">
        <v>6</v>
      </c>
      <c r="H14" s="46">
        <v>7</v>
      </c>
      <c r="I14" s="46">
        <v>8</v>
      </c>
      <c r="J14" s="46">
        <v>9</v>
      </c>
      <c r="K14" s="46">
        <v>10</v>
      </c>
      <c r="L14" s="46">
        <v>11</v>
      </c>
      <c r="M14" s="46">
        <v>12</v>
      </c>
      <c r="N14" s="46">
        <v>13</v>
      </c>
      <c r="O14" s="46">
        <v>14</v>
      </c>
      <c r="P14" s="46">
        <v>15</v>
      </c>
      <c r="Q14" s="46">
        <v>16</v>
      </c>
      <c r="R14" s="46">
        <v>17</v>
      </c>
      <c r="S14" s="46">
        <v>18</v>
      </c>
      <c r="T14" s="46">
        <v>19</v>
      </c>
      <c r="U14" s="46">
        <v>20</v>
      </c>
      <c r="V14" s="46">
        <v>21</v>
      </c>
      <c r="W14" s="46">
        <v>22</v>
      </c>
      <c r="X14" s="46">
        <v>23</v>
      </c>
      <c r="Y14" s="46">
        <v>24</v>
      </c>
      <c r="Z14" s="46">
        <v>25</v>
      </c>
      <c r="AA14" s="46">
        <v>26</v>
      </c>
      <c r="AB14" s="46">
        <v>27</v>
      </c>
      <c r="AC14" s="46">
        <v>28</v>
      </c>
      <c r="AD14" s="46">
        <v>29</v>
      </c>
      <c r="AE14" s="46">
        <v>30</v>
      </c>
      <c r="AF14" s="46">
        <v>31</v>
      </c>
      <c r="AG14" s="46">
        <v>32</v>
      </c>
      <c r="AH14" s="46">
        <v>33</v>
      </c>
      <c r="AI14" s="46">
        <v>34</v>
      </c>
      <c r="AJ14" s="46">
        <v>35</v>
      </c>
      <c r="AK14" s="46">
        <v>36</v>
      </c>
      <c r="AL14" s="46">
        <v>37</v>
      </c>
      <c r="AM14" s="46">
        <v>38</v>
      </c>
      <c r="AN14" s="46">
        <v>39</v>
      </c>
      <c r="AO14" s="46">
        <v>40</v>
      </c>
      <c r="AP14" s="46">
        <v>41</v>
      </c>
      <c r="AQ14" s="46">
        <v>42</v>
      </c>
      <c r="AR14" s="46">
        <v>43</v>
      </c>
      <c r="AS14" s="46">
        <v>44</v>
      </c>
      <c r="AT14" s="46">
        <v>45</v>
      </c>
      <c r="AU14" s="46">
        <v>46</v>
      </c>
      <c r="AV14" s="46">
        <v>47</v>
      </c>
      <c r="AW14" s="46">
        <v>48</v>
      </c>
      <c r="AX14" s="46">
        <v>49</v>
      </c>
      <c r="AY14" s="46">
        <v>50</v>
      </c>
      <c r="AZ14" s="46">
        <v>51</v>
      </c>
      <c r="BA14" s="47">
        <v>52</v>
      </c>
      <c r="BB14" s="428"/>
      <c r="BC14" s="46" t="s">
        <v>95</v>
      </c>
      <c r="BD14" s="46" t="s">
        <v>115</v>
      </c>
      <c r="BE14" s="46" t="s">
        <v>95</v>
      </c>
      <c r="BF14" s="46" t="s">
        <v>96</v>
      </c>
      <c r="BG14" s="46" t="s">
        <v>95</v>
      </c>
      <c r="BH14" s="46" t="s">
        <v>96</v>
      </c>
      <c r="BI14" s="442"/>
      <c r="BJ14" s="431"/>
      <c r="BK14" s="431"/>
      <c r="BL14" s="426"/>
      <c r="BM14" s="425"/>
      <c r="BN14" s="429"/>
      <c r="BO14" s="429"/>
    </row>
    <row r="15" spans="1:67" s="302" customFormat="1" ht="14.25" customHeight="1">
      <c r="A15" s="303" t="s">
        <v>97</v>
      </c>
      <c r="B15" s="46"/>
      <c r="C15" s="46"/>
      <c r="D15" s="46"/>
      <c r="E15" s="46"/>
      <c r="F15" s="46"/>
      <c r="G15" s="46"/>
      <c r="H15" s="46"/>
      <c r="I15" s="46"/>
      <c r="J15" s="46"/>
      <c r="K15" s="46"/>
      <c r="L15" s="46"/>
      <c r="M15" s="46"/>
      <c r="N15" s="46"/>
      <c r="O15" s="46"/>
      <c r="P15" s="46"/>
      <c r="Q15" s="46"/>
      <c r="R15" s="46"/>
      <c r="S15" s="304" t="s">
        <v>101</v>
      </c>
      <c r="T15" s="304" t="s">
        <v>101</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263" t="s">
        <v>101</v>
      </c>
      <c r="AT15" s="263" t="s">
        <v>101</v>
      </c>
      <c r="AU15" s="263" t="s">
        <v>101</v>
      </c>
      <c r="AV15" s="263" t="s">
        <v>101</v>
      </c>
      <c r="AW15" s="263" t="s">
        <v>101</v>
      </c>
      <c r="AX15" s="263" t="s">
        <v>101</v>
      </c>
      <c r="AY15" s="263" t="s">
        <v>101</v>
      </c>
      <c r="AZ15" s="263" t="s">
        <v>101</v>
      </c>
      <c r="BA15" s="263" t="s">
        <v>101</v>
      </c>
      <c r="BB15" s="303" t="s">
        <v>97</v>
      </c>
      <c r="BC15" s="305">
        <v>41</v>
      </c>
      <c r="BD15" s="306">
        <v>1476</v>
      </c>
      <c r="BE15" s="307" t="s">
        <v>168</v>
      </c>
      <c r="BF15" s="306">
        <f>BE15*36</f>
        <v>612</v>
      </c>
      <c r="BG15" s="307" t="s">
        <v>335</v>
      </c>
      <c r="BH15" s="306">
        <v>864</v>
      </c>
      <c r="BI15" s="308">
        <v>0</v>
      </c>
      <c r="BJ15" s="309">
        <v>0</v>
      </c>
      <c r="BK15" s="309">
        <v>0</v>
      </c>
      <c r="BL15" s="309">
        <v>0</v>
      </c>
      <c r="BM15" s="310">
        <v>0</v>
      </c>
      <c r="BN15" s="311">
        <v>11</v>
      </c>
      <c r="BO15" s="311">
        <f>BN15+BM15+BL15+BK15+BJ15+BI15+BC15</f>
        <v>52</v>
      </c>
    </row>
    <row r="16" spans="1:122" ht="12.75">
      <c r="A16" s="262" t="s">
        <v>99</v>
      </c>
      <c r="B16" s="402"/>
      <c r="C16" s="402"/>
      <c r="D16" s="402"/>
      <c r="E16" s="402"/>
      <c r="F16" s="402"/>
      <c r="G16" s="402"/>
      <c r="H16" s="402"/>
      <c r="I16" s="402"/>
      <c r="J16" s="402"/>
      <c r="K16" s="402"/>
      <c r="L16" s="402"/>
      <c r="M16" s="402"/>
      <c r="N16" s="402"/>
      <c r="O16" s="402"/>
      <c r="P16" s="402"/>
      <c r="Q16" s="402"/>
      <c r="R16" s="402"/>
      <c r="S16" s="399" t="s">
        <v>101</v>
      </c>
      <c r="T16" s="399" t="s">
        <v>101</v>
      </c>
      <c r="U16" s="402"/>
      <c r="V16" s="402"/>
      <c r="W16" s="402"/>
      <c r="X16" s="402"/>
      <c r="Y16" s="402"/>
      <c r="Z16" s="402"/>
      <c r="AA16" s="402"/>
      <c r="AB16" s="402"/>
      <c r="AC16" s="402"/>
      <c r="AD16" s="402"/>
      <c r="AE16" s="402"/>
      <c r="AF16" s="402"/>
      <c r="AG16" s="402"/>
      <c r="AH16" s="443"/>
      <c r="AI16" s="402"/>
      <c r="AJ16" s="402"/>
      <c r="AK16" s="402"/>
      <c r="AL16" s="402"/>
      <c r="AM16" s="402"/>
      <c r="AN16" s="402"/>
      <c r="AO16" s="402"/>
      <c r="AP16" s="402"/>
      <c r="AQ16" s="402"/>
      <c r="AR16" s="402"/>
      <c r="AS16" s="402" t="s">
        <v>101</v>
      </c>
      <c r="AT16" s="402" t="s">
        <v>101</v>
      </c>
      <c r="AU16" s="402" t="s">
        <v>101</v>
      </c>
      <c r="AV16" s="402" t="s">
        <v>101</v>
      </c>
      <c r="AW16" s="402" t="s">
        <v>101</v>
      </c>
      <c r="AX16" s="402" t="s">
        <v>101</v>
      </c>
      <c r="AY16" s="402" t="s">
        <v>101</v>
      </c>
      <c r="AZ16" s="402" t="s">
        <v>101</v>
      </c>
      <c r="BA16" s="402" t="s">
        <v>101</v>
      </c>
      <c r="BB16" s="452" t="s">
        <v>97</v>
      </c>
      <c r="BC16" s="445">
        <v>41</v>
      </c>
      <c r="BD16" s="447">
        <f>BF16+BH16</f>
        <v>1230</v>
      </c>
      <c r="BE16" s="451" t="s">
        <v>168</v>
      </c>
      <c r="BF16" s="447">
        <v>510</v>
      </c>
      <c r="BG16" s="451" t="s">
        <v>335</v>
      </c>
      <c r="BH16" s="447">
        <v>720</v>
      </c>
      <c r="BI16" s="450">
        <v>0</v>
      </c>
      <c r="BJ16" s="450">
        <v>0</v>
      </c>
      <c r="BK16" s="450">
        <v>0</v>
      </c>
      <c r="BL16" s="450">
        <v>0</v>
      </c>
      <c r="BM16" s="450">
        <v>0</v>
      </c>
      <c r="BN16" s="449">
        <v>11</v>
      </c>
      <c r="BO16" s="449">
        <f>BN16+BM16+BL16+BK16+BJ16+BI16+BC16</f>
        <v>52</v>
      </c>
      <c r="BP16" s="75"/>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5"/>
    </row>
    <row r="17" spans="1:122" ht="6" customHeight="1">
      <c r="A17" s="312"/>
      <c r="B17" s="403"/>
      <c r="C17" s="403"/>
      <c r="D17" s="403"/>
      <c r="E17" s="403"/>
      <c r="F17" s="403"/>
      <c r="G17" s="403"/>
      <c r="H17" s="403"/>
      <c r="I17" s="403"/>
      <c r="J17" s="403"/>
      <c r="K17" s="403"/>
      <c r="L17" s="403"/>
      <c r="M17" s="403"/>
      <c r="N17" s="403"/>
      <c r="O17" s="403"/>
      <c r="P17" s="403"/>
      <c r="Q17" s="403"/>
      <c r="R17" s="403"/>
      <c r="S17" s="400"/>
      <c r="T17" s="400"/>
      <c r="U17" s="403"/>
      <c r="V17" s="403"/>
      <c r="W17" s="403"/>
      <c r="X17" s="403"/>
      <c r="Y17" s="403"/>
      <c r="Z17" s="403"/>
      <c r="AA17" s="403"/>
      <c r="AB17" s="403"/>
      <c r="AC17" s="403"/>
      <c r="AD17" s="403"/>
      <c r="AE17" s="403"/>
      <c r="AF17" s="403"/>
      <c r="AG17" s="403"/>
      <c r="AH17" s="444"/>
      <c r="AI17" s="403"/>
      <c r="AJ17" s="403"/>
      <c r="AK17" s="403"/>
      <c r="AL17" s="403"/>
      <c r="AM17" s="403"/>
      <c r="AN17" s="403"/>
      <c r="AO17" s="403"/>
      <c r="AP17" s="403"/>
      <c r="AQ17" s="403"/>
      <c r="AR17" s="403"/>
      <c r="AS17" s="403"/>
      <c r="AT17" s="403"/>
      <c r="AU17" s="403"/>
      <c r="AV17" s="403"/>
      <c r="AW17" s="403"/>
      <c r="AX17" s="403"/>
      <c r="AY17" s="403"/>
      <c r="AZ17" s="403"/>
      <c r="BA17" s="403"/>
      <c r="BB17" s="448"/>
      <c r="BC17" s="446"/>
      <c r="BD17" s="448"/>
      <c r="BE17" s="446"/>
      <c r="BF17" s="448"/>
      <c r="BG17" s="446"/>
      <c r="BH17" s="448"/>
      <c r="BI17" s="448"/>
      <c r="BJ17" s="448"/>
      <c r="BK17" s="448"/>
      <c r="BL17" s="448"/>
      <c r="BM17" s="448"/>
      <c r="BN17" s="449"/>
      <c r="BO17" s="449"/>
      <c r="BP17" s="75"/>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5"/>
    </row>
    <row r="18" spans="1:122" ht="12.75" customHeight="1">
      <c r="A18" s="450" t="s">
        <v>103</v>
      </c>
      <c r="B18" s="402"/>
      <c r="C18" s="402"/>
      <c r="D18" s="402"/>
      <c r="E18" s="402"/>
      <c r="F18" s="402"/>
      <c r="G18" s="402"/>
      <c r="H18" s="402"/>
      <c r="I18" s="402"/>
      <c r="J18" s="402"/>
      <c r="K18" s="402"/>
      <c r="L18" s="402"/>
      <c r="M18" s="402"/>
      <c r="N18" s="402" t="s">
        <v>102</v>
      </c>
      <c r="O18" s="401" t="s">
        <v>102</v>
      </c>
      <c r="P18" s="399" t="s">
        <v>104</v>
      </c>
      <c r="Q18" s="399" t="s">
        <v>104</v>
      </c>
      <c r="R18" s="399" t="s">
        <v>104</v>
      </c>
      <c r="S18" s="399" t="s">
        <v>101</v>
      </c>
      <c r="T18" s="399" t="s">
        <v>101</v>
      </c>
      <c r="U18" s="402"/>
      <c r="V18" s="402"/>
      <c r="W18" s="402"/>
      <c r="X18" s="402"/>
      <c r="Y18" s="402"/>
      <c r="Z18" s="443"/>
      <c r="AA18" s="402"/>
      <c r="AB18" s="402"/>
      <c r="AC18" s="402"/>
      <c r="AD18" s="402"/>
      <c r="AE18" s="402"/>
      <c r="AF18" s="402"/>
      <c r="AG18" s="402"/>
      <c r="AH18" s="402"/>
      <c r="AI18" s="402"/>
      <c r="AJ18" s="402"/>
      <c r="AK18" s="402"/>
      <c r="AL18" s="402"/>
      <c r="AM18" s="402"/>
      <c r="AN18" s="402"/>
      <c r="AO18" s="401" t="s">
        <v>102</v>
      </c>
      <c r="AP18" s="401" t="s">
        <v>102</v>
      </c>
      <c r="AQ18" s="399" t="s">
        <v>104</v>
      </c>
      <c r="AR18" s="399" t="s">
        <v>104</v>
      </c>
      <c r="AS18" s="399" t="s">
        <v>104</v>
      </c>
      <c r="AT18" s="399" t="s">
        <v>101</v>
      </c>
      <c r="AU18" s="402" t="s">
        <v>101</v>
      </c>
      <c r="AV18" s="402" t="s">
        <v>101</v>
      </c>
      <c r="AW18" s="402" t="s">
        <v>101</v>
      </c>
      <c r="AX18" s="402" t="s">
        <v>101</v>
      </c>
      <c r="AY18" s="402" t="s">
        <v>101</v>
      </c>
      <c r="AZ18" s="402" t="s">
        <v>101</v>
      </c>
      <c r="BA18" s="402" t="s">
        <v>101</v>
      </c>
      <c r="BB18" s="452" t="s">
        <v>99</v>
      </c>
      <c r="BC18" s="445">
        <v>32</v>
      </c>
      <c r="BD18" s="447">
        <f>BF18+BH18</f>
        <v>960</v>
      </c>
      <c r="BE18" s="451" t="s">
        <v>336</v>
      </c>
      <c r="BF18" s="447">
        <v>360</v>
      </c>
      <c r="BG18" s="445">
        <v>20</v>
      </c>
      <c r="BH18" s="447">
        <v>600</v>
      </c>
      <c r="BI18" s="450">
        <v>4</v>
      </c>
      <c r="BJ18" s="450">
        <v>6</v>
      </c>
      <c r="BK18" s="450">
        <v>0</v>
      </c>
      <c r="BL18" s="450">
        <v>0</v>
      </c>
      <c r="BM18" s="450">
        <v>0</v>
      </c>
      <c r="BN18" s="449">
        <v>10</v>
      </c>
      <c r="BO18" s="449">
        <f>BN18+BM18+BL18+BK18+BJ18+BI18+BC18</f>
        <v>52</v>
      </c>
      <c r="BP18" s="75"/>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5"/>
    </row>
    <row r="19" spans="1:122" ht="6" customHeight="1">
      <c r="A19" s="448"/>
      <c r="B19" s="403"/>
      <c r="C19" s="403"/>
      <c r="D19" s="403"/>
      <c r="E19" s="403"/>
      <c r="F19" s="403"/>
      <c r="G19" s="403"/>
      <c r="H19" s="403"/>
      <c r="I19" s="403"/>
      <c r="J19" s="403"/>
      <c r="K19" s="403"/>
      <c r="L19" s="403"/>
      <c r="M19" s="403"/>
      <c r="N19" s="403"/>
      <c r="O19" s="400"/>
      <c r="P19" s="400"/>
      <c r="Q19" s="400"/>
      <c r="R19" s="400"/>
      <c r="S19" s="400"/>
      <c r="T19" s="400"/>
      <c r="U19" s="403"/>
      <c r="V19" s="403"/>
      <c r="W19" s="403"/>
      <c r="X19" s="403"/>
      <c r="Y19" s="403"/>
      <c r="Z19" s="444"/>
      <c r="AA19" s="403"/>
      <c r="AB19" s="403"/>
      <c r="AC19" s="403"/>
      <c r="AD19" s="403"/>
      <c r="AE19" s="403"/>
      <c r="AF19" s="403"/>
      <c r="AG19" s="403"/>
      <c r="AH19" s="403"/>
      <c r="AI19" s="403"/>
      <c r="AJ19" s="403"/>
      <c r="AK19" s="403"/>
      <c r="AL19" s="403"/>
      <c r="AM19" s="403"/>
      <c r="AN19" s="403"/>
      <c r="AO19" s="400"/>
      <c r="AP19" s="400"/>
      <c r="AQ19" s="400"/>
      <c r="AR19" s="400"/>
      <c r="AS19" s="400"/>
      <c r="AT19" s="400"/>
      <c r="AU19" s="403"/>
      <c r="AV19" s="403"/>
      <c r="AW19" s="403"/>
      <c r="AX19" s="403"/>
      <c r="AY19" s="403"/>
      <c r="AZ19" s="403"/>
      <c r="BA19" s="403"/>
      <c r="BB19" s="448"/>
      <c r="BC19" s="446"/>
      <c r="BD19" s="448"/>
      <c r="BE19" s="446"/>
      <c r="BF19" s="448"/>
      <c r="BG19" s="446"/>
      <c r="BH19" s="448"/>
      <c r="BI19" s="448"/>
      <c r="BJ19" s="448"/>
      <c r="BK19" s="448"/>
      <c r="BL19" s="448"/>
      <c r="BM19" s="448"/>
      <c r="BN19" s="449"/>
      <c r="BO19" s="449"/>
      <c r="BP19" s="75"/>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5"/>
    </row>
    <row r="20" spans="1:122" ht="12.75" customHeight="1">
      <c r="A20" s="452" t="s">
        <v>390</v>
      </c>
      <c r="B20" s="402"/>
      <c r="C20" s="402"/>
      <c r="D20" s="399"/>
      <c r="E20" s="402"/>
      <c r="F20" s="402"/>
      <c r="G20" s="402"/>
      <c r="H20" s="443"/>
      <c r="I20" s="402"/>
      <c r="J20" s="399"/>
      <c r="K20" s="399"/>
      <c r="L20" s="399"/>
      <c r="M20" s="399"/>
      <c r="N20" s="402" t="s">
        <v>102</v>
      </c>
      <c r="O20" s="401" t="s">
        <v>102</v>
      </c>
      <c r="P20" s="399" t="s">
        <v>104</v>
      </c>
      <c r="Q20" s="399" t="s">
        <v>104</v>
      </c>
      <c r="R20" s="399" t="s">
        <v>104</v>
      </c>
      <c r="S20" s="402" t="s">
        <v>101</v>
      </c>
      <c r="T20" s="402" t="s">
        <v>101</v>
      </c>
      <c r="U20" s="453"/>
      <c r="V20" s="453"/>
      <c r="W20" s="453"/>
      <c r="X20" s="453"/>
      <c r="Y20" s="453"/>
      <c r="Z20" s="453"/>
      <c r="AA20" s="453"/>
      <c r="AB20" s="453"/>
      <c r="AC20" s="399"/>
      <c r="AD20" s="401" t="s">
        <v>102</v>
      </c>
      <c r="AE20" s="401" t="s">
        <v>102</v>
      </c>
      <c r="AF20" s="399" t="s">
        <v>104</v>
      </c>
      <c r="AG20" s="399" t="s">
        <v>104</v>
      </c>
      <c r="AH20" s="399" t="s">
        <v>104</v>
      </c>
      <c r="AI20" s="453" t="s">
        <v>105</v>
      </c>
      <c r="AJ20" s="453" t="s">
        <v>105</v>
      </c>
      <c r="AK20" s="454" t="s">
        <v>105</v>
      </c>
      <c r="AL20" s="454" t="s">
        <v>105</v>
      </c>
      <c r="AM20" s="453" t="s">
        <v>148</v>
      </c>
      <c r="AN20" s="453" t="s">
        <v>148</v>
      </c>
      <c r="AO20" s="453" t="s">
        <v>148</v>
      </c>
      <c r="AP20" s="453" t="s">
        <v>148</v>
      </c>
      <c r="AQ20" s="453" t="s">
        <v>103</v>
      </c>
      <c r="AR20" s="453" t="s">
        <v>103</v>
      </c>
      <c r="AS20" s="453" t="s">
        <v>98</v>
      </c>
      <c r="AT20" s="453" t="s">
        <v>98</v>
      </c>
      <c r="AU20" s="453" t="s">
        <v>98</v>
      </c>
      <c r="AV20" s="453" t="s">
        <v>98</v>
      </c>
      <c r="AW20" s="453" t="s">
        <v>98</v>
      </c>
      <c r="AX20" s="453" t="s">
        <v>98</v>
      </c>
      <c r="AY20" s="453" t="s">
        <v>98</v>
      </c>
      <c r="AZ20" s="453" t="s">
        <v>98</v>
      </c>
      <c r="BA20" s="453" t="s">
        <v>98</v>
      </c>
      <c r="BB20" s="450" t="s">
        <v>103</v>
      </c>
      <c r="BC20" s="445">
        <v>24</v>
      </c>
      <c r="BD20" s="447">
        <f>BF20+BH20</f>
        <v>630</v>
      </c>
      <c r="BE20" s="451" t="s">
        <v>336</v>
      </c>
      <c r="BF20" s="447">
        <v>360</v>
      </c>
      <c r="BG20" s="458" t="s">
        <v>337</v>
      </c>
      <c r="BH20" s="447">
        <v>270</v>
      </c>
      <c r="BI20" s="450">
        <v>4</v>
      </c>
      <c r="BJ20" s="450">
        <v>6</v>
      </c>
      <c r="BK20" s="450">
        <v>4</v>
      </c>
      <c r="BL20" s="450">
        <v>4</v>
      </c>
      <c r="BM20" s="450">
        <v>2</v>
      </c>
      <c r="BN20" s="449">
        <v>2</v>
      </c>
      <c r="BO20" s="449">
        <v>43</v>
      </c>
      <c r="BP20" s="75"/>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5"/>
    </row>
    <row r="21" spans="1:122" ht="9" customHeight="1">
      <c r="A21" s="448"/>
      <c r="B21" s="403"/>
      <c r="C21" s="403"/>
      <c r="D21" s="400"/>
      <c r="E21" s="403"/>
      <c r="F21" s="403"/>
      <c r="G21" s="403"/>
      <c r="H21" s="444"/>
      <c r="I21" s="403"/>
      <c r="J21" s="400"/>
      <c r="K21" s="400"/>
      <c r="L21" s="400"/>
      <c r="M21" s="400"/>
      <c r="N21" s="403"/>
      <c r="O21" s="400"/>
      <c r="P21" s="400"/>
      <c r="Q21" s="400"/>
      <c r="R21" s="400"/>
      <c r="S21" s="403"/>
      <c r="T21" s="403"/>
      <c r="U21" s="453"/>
      <c r="V21" s="453"/>
      <c r="W21" s="453"/>
      <c r="X21" s="453"/>
      <c r="Y21" s="453"/>
      <c r="Z21" s="453"/>
      <c r="AA21" s="453"/>
      <c r="AB21" s="453"/>
      <c r="AC21" s="400"/>
      <c r="AD21" s="400"/>
      <c r="AE21" s="400"/>
      <c r="AF21" s="400"/>
      <c r="AG21" s="400"/>
      <c r="AH21" s="400"/>
      <c r="AI21" s="453"/>
      <c r="AJ21" s="453"/>
      <c r="AK21" s="454"/>
      <c r="AL21" s="454"/>
      <c r="AM21" s="453"/>
      <c r="AN21" s="453"/>
      <c r="AO21" s="453"/>
      <c r="AP21" s="453"/>
      <c r="AQ21" s="453"/>
      <c r="AR21" s="453"/>
      <c r="AS21" s="453"/>
      <c r="AT21" s="453"/>
      <c r="AU21" s="453"/>
      <c r="AV21" s="453"/>
      <c r="AW21" s="453"/>
      <c r="AX21" s="453"/>
      <c r="AY21" s="453"/>
      <c r="AZ21" s="453"/>
      <c r="BA21" s="453"/>
      <c r="BB21" s="448"/>
      <c r="BC21" s="446"/>
      <c r="BD21" s="448"/>
      <c r="BE21" s="446"/>
      <c r="BF21" s="448"/>
      <c r="BG21" s="446"/>
      <c r="BH21" s="448"/>
      <c r="BI21" s="448"/>
      <c r="BJ21" s="448"/>
      <c r="BK21" s="448"/>
      <c r="BL21" s="448"/>
      <c r="BM21" s="448"/>
      <c r="BN21" s="449"/>
      <c r="BO21" s="449"/>
      <c r="BP21" s="75"/>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5"/>
    </row>
    <row r="22" spans="1:122" ht="12.75" customHeight="1" hidden="1">
      <c r="A22" s="450" t="s">
        <v>107</v>
      </c>
      <c r="B22" s="402" t="s">
        <v>98</v>
      </c>
      <c r="C22" s="402" t="s">
        <v>98</v>
      </c>
      <c r="D22" s="402" t="s">
        <v>98</v>
      </c>
      <c r="E22" s="402" t="s">
        <v>98</v>
      </c>
      <c r="F22" s="402" t="s">
        <v>98</v>
      </c>
      <c r="G22" s="402" t="s">
        <v>98</v>
      </c>
      <c r="H22" s="402" t="s">
        <v>98</v>
      </c>
      <c r="I22" s="402" t="s">
        <v>98</v>
      </c>
      <c r="J22" s="402" t="s">
        <v>98</v>
      </c>
      <c r="K22" s="402" t="s">
        <v>98</v>
      </c>
      <c r="L22" s="399" t="s">
        <v>98</v>
      </c>
      <c r="M22" s="402" t="s">
        <v>98</v>
      </c>
      <c r="N22" s="402" t="s">
        <v>98</v>
      </c>
      <c r="O22" s="402" t="s">
        <v>98</v>
      </c>
      <c r="P22" s="402" t="s">
        <v>98</v>
      </c>
      <c r="Q22" s="402" t="s">
        <v>98</v>
      </c>
      <c r="R22" s="402" t="s">
        <v>98</v>
      </c>
      <c r="S22" s="402" t="s">
        <v>98</v>
      </c>
      <c r="T22" s="402" t="s">
        <v>98</v>
      </c>
      <c r="U22" s="402" t="s">
        <v>98</v>
      </c>
      <c r="V22" s="402" t="s">
        <v>98</v>
      </c>
      <c r="W22" s="457" t="s">
        <v>98</v>
      </c>
      <c r="X22" s="402" t="s">
        <v>98</v>
      </c>
      <c r="Y22" s="456" t="s">
        <v>98</v>
      </c>
      <c r="Z22" s="402" t="s">
        <v>98</v>
      </c>
      <c r="AA22" s="402" t="s">
        <v>98</v>
      </c>
      <c r="AB22" s="402" t="s">
        <v>98</v>
      </c>
      <c r="AC22" s="402" t="s">
        <v>98</v>
      </c>
      <c r="AD22" s="402" t="s">
        <v>98</v>
      </c>
      <c r="AE22" s="402" t="s">
        <v>98</v>
      </c>
      <c r="AF22" s="457" t="s">
        <v>98</v>
      </c>
      <c r="AG22" s="402" t="s">
        <v>98</v>
      </c>
      <c r="AH22" s="402" t="s">
        <v>98</v>
      </c>
      <c r="AI22" s="456" t="s">
        <v>98</v>
      </c>
      <c r="AJ22" s="402" t="s">
        <v>98</v>
      </c>
      <c r="AK22" s="457" t="s">
        <v>98</v>
      </c>
      <c r="AL22" s="402" t="s">
        <v>98</v>
      </c>
      <c r="AM22" s="456" t="s">
        <v>98</v>
      </c>
      <c r="AN22" s="402" t="s">
        <v>98</v>
      </c>
      <c r="AO22" s="402" t="s">
        <v>98</v>
      </c>
      <c r="AP22" s="457" t="s">
        <v>98</v>
      </c>
      <c r="AQ22" s="402" t="s">
        <v>98</v>
      </c>
      <c r="AR22" s="456" t="s">
        <v>98</v>
      </c>
      <c r="AS22" s="402" t="s">
        <v>98</v>
      </c>
      <c r="AT22" s="402" t="s">
        <v>98</v>
      </c>
      <c r="AU22" s="402" t="s">
        <v>98</v>
      </c>
      <c r="AV22" s="402" t="s">
        <v>98</v>
      </c>
      <c r="AW22" s="402" t="s">
        <v>98</v>
      </c>
      <c r="AX22" s="402" t="s">
        <v>98</v>
      </c>
      <c r="AY22" s="402" t="s">
        <v>98</v>
      </c>
      <c r="AZ22" s="402" t="s">
        <v>98</v>
      </c>
      <c r="BA22" s="402" t="s">
        <v>98</v>
      </c>
      <c r="BB22" s="450" t="s">
        <v>107</v>
      </c>
      <c r="BC22" s="445">
        <v>0</v>
      </c>
      <c r="BD22" s="450"/>
      <c r="BE22" s="445">
        <v>0</v>
      </c>
      <c r="BF22" s="447"/>
      <c r="BG22" s="445">
        <v>0</v>
      </c>
      <c r="BH22" s="447"/>
      <c r="BI22" s="450">
        <v>0</v>
      </c>
      <c r="BJ22" s="450">
        <v>0</v>
      </c>
      <c r="BK22" s="450">
        <v>0</v>
      </c>
      <c r="BL22" s="450">
        <v>0</v>
      </c>
      <c r="BM22" s="450">
        <v>0</v>
      </c>
      <c r="BN22" s="449">
        <v>0</v>
      </c>
      <c r="BO22" s="449">
        <v>0</v>
      </c>
      <c r="BP22" s="75"/>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5"/>
    </row>
    <row r="23" spans="1:122" ht="12.75" customHeight="1" hidden="1">
      <c r="A23" s="448"/>
      <c r="B23" s="455"/>
      <c r="C23" s="455"/>
      <c r="D23" s="455"/>
      <c r="E23" s="455"/>
      <c r="F23" s="455"/>
      <c r="G23" s="455"/>
      <c r="H23" s="455"/>
      <c r="I23" s="455"/>
      <c r="J23" s="455"/>
      <c r="K23" s="455"/>
      <c r="L23" s="455"/>
      <c r="M23" s="455"/>
      <c r="N23" s="455"/>
      <c r="O23" s="455"/>
      <c r="P23" s="455"/>
      <c r="Q23" s="455"/>
      <c r="R23" s="455"/>
      <c r="S23" s="455"/>
      <c r="T23" s="455"/>
      <c r="U23" s="455"/>
      <c r="V23" s="455"/>
      <c r="W23" s="455"/>
      <c r="X23" s="403"/>
      <c r="Y23" s="455"/>
      <c r="Z23" s="455"/>
      <c r="AA23" s="455"/>
      <c r="AB23" s="455"/>
      <c r="AC23" s="455"/>
      <c r="AD23" s="455"/>
      <c r="AE23" s="455"/>
      <c r="AF23" s="455"/>
      <c r="AG23" s="403"/>
      <c r="AH23" s="403"/>
      <c r="AI23" s="455"/>
      <c r="AJ23" s="455"/>
      <c r="AK23" s="455"/>
      <c r="AL23" s="403"/>
      <c r="AM23" s="455"/>
      <c r="AN23" s="455"/>
      <c r="AO23" s="455"/>
      <c r="AP23" s="455"/>
      <c r="AQ23" s="459"/>
      <c r="AR23" s="455"/>
      <c r="AS23" s="403"/>
      <c r="AT23" s="455"/>
      <c r="AU23" s="455"/>
      <c r="AV23" s="455"/>
      <c r="AW23" s="455"/>
      <c r="AX23" s="455"/>
      <c r="AY23" s="455"/>
      <c r="AZ23" s="455"/>
      <c r="BA23" s="455"/>
      <c r="BB23" s="448"/>
      <c r="BC23" s="446"/>
      <c r="BD23" s="448"/>
      <c r="BE23" s="446"/>
      <c r="BF23" s="448"/>
      <c r="BG23" s="446"/>
      <c r="BH23" s="448"/>
      <c r="BI23" s="448"/>
      <c r="BJ23" s="448"/>
      <c r="BK23" s="448"/>
      <c r="BL23" s="448"/>
      <c r="BM23" s="448"/>
      <c r="BN23" s="449"/>
      <c r="BO23" s="449"/>
      <c r="BP23" s="75"/>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5"/>
    </row>
    <row r="24" spans="53:122" ht="21.75" customHeight="1">
      <c r="BA24" s="77"/>
      <c r="BB24" s="74" t="s">
        <v>32</v>
      </c>
      <c r="BC24" s="74">
        <f>SUM(BC15:BC20)</f>
        <v>138</v>
      </c>
      <c r="BD24" s="74">
        <f aca="true" t="shared" si="0" ref="BD24:BO24">SUM(BD15:BD20)</f>
        <v>4296</v>
      </c>
      <c r="BE24" s="74">
        <f t="shared" si="0"/>
        <v>0</v>
      </c>
      <c r="BF24" s="74">
        <f t="shared" si="0"/>
        <v>1842</v>
      </c>
      <c r="BG24" s="74">
        <f t="shared" si="0"/>
        <v>20</v>
      </c>
      <c r="BH24" s="74">
        <f t="shared" si="0"/>
        <v>2454</v>
      </c>
      <c r="BI24" s="74">
        <f t="shared" si="0"/>
        <v>8</v>
      </c>
      <c r="BJ24" s="74">
        <f t="shared" si="0"/>
        <v>12</v>
      </c>
      <c r="BK24" s="74">
        <f t="shared" si="0"/>
        <v>4</v>
      </c>
      <c r="BL24" s="74">
        <f t="shared" si="0"/>
        <v>4</v>
      </c>
      <c r="BM24" s="74">
        <f t="shared" si="0"/>
        <v>2</v>
      </c>
      <c r="BN24" s="74">
        <f t="shared" si="0"/>
        <v>34</v>
      </c>
      <c r="BO24" s="74">
        <f t="shared" si="0"/>
        <v>199</v>
      </c>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row>
    <row r="25" spans="1:131" s="78" customFormat="1" ht="13.5" customHeight="1" thickBot="1">
      <c r="A25" s="16" t="s">
        <v>108</v>
      </c>
      <c r="AV25" s="79"/>
      <c r="AW25" s="79"/>
      <c r="AX25" s="79"/>
      <c r="AY25" s="79"/>
      <c r="AZ25" s="79"/>
      <c r="BA25" s="79"/>
      <c r="BB25" s="79"/>
      <c r="BC25" s="79"/>
      <c r="BD25" s="79"/>
      <c r="BL25" s="48"/>
      <c r="BM25" s="48"/>
      <c r="BN25" s="48"/>
      <c r="DW25" s="80"/>
      <c r="DX25" s="80"/>
      <c r="DY25" s="80"/>
      <c r="DZ25" s="80"/>
      <c r="EA25" s="80"/>
    </row>
    <row r="26" spans="1:131" s="78" customFormat="1" ht="13.5" customHeight="1" thickBot="1">
      <c r="A26" s="17"/>
      <c r="B26" s="81" t="s">
        <v>64</v>
      </c>
      <c r="M26" s="18" t="s">
        <v>100</v>
      </c>
      <c r="N26" s="81" t="s">
        <v>109</v>
      </c>
      <c r="Z26" s="18" t="s">
        <v>102</v>
      </c>
      <c r="AB26" s="461" t="s">
        <v>183</v>
      </c>
      <c r="AC26" s="462"/>
      <c r="AD26" s="462"/>
      <c r="AE26" s="462"/>
      <c r="AF26" s="462"/>
      <c r="AG26" s="462"/>
      <c r="AH26" s="462"/>
      <c r="AI26" s="462"/>
      <c r="AJ26" s="462"/>
      <c r="AK26" s="462"/>
      <c r="AL26" s="462"/>
      <c r="AM26" s="462"/>
      <c r="AN26" s="463"/>
      <c r="AO26" s="463"/>
      <c r="AP26" s="463"/>
      <c r="AQ26" s="463"/>
      <c r="AR26" s="18" t="s">
        <v>104</v>
      </c>
      <c r="AT26" s="464" t="s">
        <v>113</v>
      </c>
      <c r="AU26" s="465"/>
      <c r="AV26" s="465"/>
      <c r="AW26" s="465"/>
      <c r="AX26" s="465"/>
      <c r="AY26" s="465"/>
      <c r="AZ26" s="465"/>
      <c r="BA26" s="465"/>
      <c r="BB26" s="465"/>
      <c r="BC26" s="465"/>
      <c r="BD26" s="391"/>
      <c r="BE26" s="391"/>
      <c r="BF26" s="18" t="s">
        <v>105</v>
      </c>
      <c r="BH26" s="474" t="s">
        <v>110</v>
      </c>
      <c r="BI26" s="474"/>
      <c r="BJ26" s="474"/>
      <c r="BK26" s="475"/>
      <c r="BL26" s="83" t="s">
        <v>101</v>
      </c>
      <c r="BM26" s="81" t="s">
        <v>17</v>
      </c>
      <c r="DW26" s="80"/>
      <c r="DX26" s="80"/>
      <c r="DY26" s="80"/>
      <c r="DZ26" s="80"/>
      <c r="EA26" s="80"/>
    </row>
    <row r="27" spans="28:131" s="78" customFormat="1" ht="25.5" customHeight="1" thickBot="1">
      <c r="AB27" s="462"/>
      <c r="AC27" s="462"/>
      <c r="AD27" s="462"/>
      <c r="AE27" s="462"/>
      <c r="AF27" s="462"/>
      <c r="AG27" s="462"/>
      <c r="AH27" s="462"/>
      <c r="AI27" s="462"/>
      <c r="AJ27" s="462"/>
      <c r="AK27" s="462"/>
      <c r="AL27" s="462"/>
      <c r="AM27" s="462"/>
      <c r="AN27" s="463"/>
      <c r="AO27" s="463"/>
      <c r="AP27" s="463"/>
      <c r="AQ27" s="463"/>
      <c r="AR27" s="84"/>
      <c r="AT27" s="465"/>
      <c r="AU27" s="465"/>
      <c r="AV27" s="465"/>
      <c r="AW27" s="465"/>
      <c r="AX27" s="465"/>
      <c r="AY27" s="465"/>
      <c r="AZ27" s="465"/>
      <c r="BA27" s="465"/>
      <c r="BB27" s="465"/>
      <c r="BC27" s="465"/>
      <c r="BD27" s="391"/>
      <c r="BE27" s="391"/>
      <c r="BH27" s="474"/>
      <c r="BI27" s="474"/>
      <c r="BJ27" s="474"/>
      <c r="BK27" s="475"/>
      <c r="BL27" s="82"/>
      <c r="BM27" s="82"/>
      <c r="BN27" s="82"/>
      <c r="BO27" s="82"/>
      <c r="BP27" s="82"/>
      <c r="BQ27" s="82"/>
      <c r="DW27" s="80"/>
      <c r="DX27" s="80"/>
      <c r="DY27" s="80"/>
      <c r="DZ27" s="80"/>
      <c r="EA27" s="80"/>
    </row>
    <row r="28" spans="1:30" ht="13.5" customHeight="1" thickBot="1">
      <c r="A28" s="19" t="s">
        <v>106</v>
      </c>
      <c r="B28" s="473" t="s">
        <v>149</v>
      </c>
      <c r="C28" s="473"/>
      <c r="D28" s="473"/>
      <c r="E28" s="473"/>
      <c r="F28" s="473"/>
      <c r="G28" s="473"/>
      <c r="H28" s="473"/>
      <c r="I28" s="473"/>
      <c r="J28" s="473"/>
      <c r="K28" s="473"/>
      <c r="P28" s="86" t="s">
        <v>103</v>
      </c>
      <c r="Q28" s="466" t="s">
        <v>150</v>
      </c>
      <c r="R28" s="466"/>
      <c r="S28" s="466"/>
      <c r="T28" s="466"/>
      <c r="U28" s="466"/>
      <c r="V28" s="466"/>
      <c r="W28" s="466"/>
      <c r="X28" s="466"/>
      <c r="Y28" s="466"/>
      <c r="Z28" s="466"/>
      <c r="AC28" s="83" t="s">
        <v>98</v>
      </c>
      <c r="AD28" s="81" t="s">
        <v>111</v>
      </c>
    </row>
    <row r="29" spans="2:68" ht="25.5" customHeight="1">
      <c r="B29" s="473"/>
      <c r="C29" s="473"/>
      <c r="D29" s="473"/>
      <c r="E29" s="473"/>
      <c r="F29" s="473"/>
      <c r="G29" s="473"/>
      <c r="H29" s="473"/>
      <c r="I29" s="473"/>
      <c r="J29" s="473"/>
      <c r="K29" s="473"/>
      <c r="L29" s="87"/>
      <c r="M29" s="87"/>
      <c r="N29" s="87"/>
      <c r="O29" s="87"/>
      <c r="Q29" s="466"/>
      <c r="R29" s="466"/>
      <c r="S29" s="466"/>
      <c r="T29" s="466"/>
      <c r="U29" s="466"/>
      <c r="V29" s="466"/>
      <c r="W29" s="466"/>
      <c r="X29" s="466"/>
      <c r="Y29" s="466"/>
      <c r="Z29" s="466"/>
      <c r="AA29" s="78"/>
      <c r="AB29" s="78"/>
      <c r="AC29" s="78"/>
      <c r="AD29" s="78"/>
      <c r="AE29" s="78"/>
      <c r="AF29" s="88"/>
      <c r="AG29" s="89"/>
      <c r="AH29" s="89"/>
      <c r="AI29" s="89"/>
      <c r="AJ29" s="89"/>
      <c r="AK29" s="89"/>
      <c r="AL29" s="89"/>
      <c r="AM29" s="89"/>
      <c r="AN29" s="89"/>
      <c r="AO29" s="89"/>
      <c r="AP29" s="89"/>
      <c r="AR29" s="78"/>
      <c r="AS29" s="78"/>
      <c r="AT29" s="90"/>
      <c r="AU29" s="89"/>
      <c r="AV29" s="89"/>
      <c r="AW29" s="89"/>
      <c r="AX29" s="89"/>
      <c r="AY29" s="89"/>
      <c r="AZ29" s="89"/>
      <c r="BA29" s="89"/>
      <c r="BB29" s="89"/>
      <c r="BC29" s="85"/>
      <c r="BF29" s="91"/>
      <c r="BG29" s="91"/>
      <c r="BH29" s="91"/>
      <c r="BI29" s="91"/>
      <c r="BJ29" s="91"/>
      <c r="BK29" s="91"/>
      <c r="BL29" s="91"/>
      <c r="BM29" s="91"/>
      <c r="BN29" s="91"/>
      <c r="BO29" s="91"/>
      <c r="BP29" s="91"/>
    </row>
    <row r="30" spans="6:68" ht="12.75">
      <c r="F30" s="92"/>
      <c r="G30" s="92"/>
      <c r="H30" s="87"/>
      <c r="I30" s="87"/>
      <c r="J30" s="87"/>
      <c r="K30" s="87"/>
      <c r="L30" s="87"/>
      <c r="M30" s="87"/>
      <c r="N30" s="87"/>
      <c r="O30" s="87"/>
      <c r="P30" s="87"/>
      <c r="Q30" s="87"/>
      <c r="R30" s="87"/>
      <c r="S30" s="92"/>
      <c r="T30" s="92"/>
      <c r="U30" s="92"/>
      <c r="V30" s="92"/>
      <c r="W30" s="92"/>
      <c r="X30" s="92"/>
      <c r="Y30" s="92"/>
      <c r="Z30" s="92"/>
      <c r="AF30" s="75"/>
      <c r="AG30" s="89"/>
      <c r="AH30" s="89"/>
      <c r="AI30" s="89"/>
      <c r="AJ30" s="89"/>
      <c r="AK30" s="89"/>
      <c r="AL30" s="89"/>
      <c r="AM30" s="89"/>
      <c r="AN30" s="89"/>
      <c r="AO30" s="89"/>
      <c r="AP30" s="89"/>
      <c r="AT30" s="75"/>
      <c r="AU30" s="89"/>
      <c r="AV30" s="89"/>
      <c r="AW30" s="89"/>
      <c r="AX30" s="89"/>
      <c r="AY30" s="89"/>
      <c r="AZ30" s="89"/>
      <c r="BA30" s="89"/>
      <c r="BB30" s="89"/>
      <c r="BC30" s="85"/>
      <c r="BF30" s="91"/>
      <c r="BG30" s="91"/>
      <c r="BH30" s="91"/>
      <c r="BI30" s="91"/>
      <c r="BJ30" s="91"/>
      <c r="BK30" s="91"/>
      <c r="BL30" s="91"/>
      <c r="BM30" s="91"/>
      <c r="BN30" s="91"/>
      <c r="BO30" s="91"/>
      <c r="BP30" s="91"/>
    </row>
    <row r="31" spans="48:67" ht="13.5" customHeight="1">
      <c r="AV31" s="78"/>
      <c r="AW31" s="78"/>
      <c r="AX31" s="78"/>
      <c r="AY31" s="78"/>
      <c r="AZ31" s="78"/>
      <c r="BA31" s="78"/>
      <c r="BL31" s="78"/>
      <c r="BM31" s="78"/>
      <c r="BN31" s="78"/>
      <c r="BO31" s="78"/>
    </row>
    <row r="32" spans="7:25" ht="12.75">
      <c r="G32" s="460"/>
      <c r="H32" s="460"/>
      <c r="I32" s="460"/>
      <c r="J32" s="460"/>
      <c r="K32" s="460"/>
      <c r="L32" s="460"/>
      <c r="M32" s="460"/>
      <c r="N32" s="460"/>
      <c r="O32" s="460"/>
      <c r="P32" s="460"/>
      <c r="Q32" s="460"/>
      <c r="W32" s="20"/>
      <c r="X32" s="20"/>
      <c r="Y32" s="20"/>
    </row>
  </sheetData>
  <sheetProtection/>
  <mergeCells count="364">
    <mergeCell ref="Q28:Z29"/>
    <mergeCell ref="AB3:AE3"/>
    <mergeCell ref="Z5:AK5"/>
    <mergeCell ref="AF3:BB3"/>
    <mergeCell ref="B28:K29"/>
    <mergeCell ref="BH26:BK27"/>
    <mergeCell ref="AQ16:AQ17"/>
    <mergeCell ref="BD6:BK6"/>
    <mergeCell ref="BD22:BD23"/>
    <mergeCell ref="BE22:BE23"/>
    <mergeCell ref="G32:Q32"/>
    <mergeCell ref="AB26:AQ27"/>
    <mergeCell ref="AT26:BE27"/>
    <mergeCell ref="Z18:Z19"/>
    <mergeCell ref="AJ18:AJ19"/>
    <mergeCell ref="AO18:AO19"/>
    <mergeCell ref="AP18:AP19"/>
    <mergeCell ref="BA22:BA23"/>
    <mergeCell ref="BB22:BB23"/>
    <mergeCell ref="BC22:BC23"/>
    <mergeCell ref="BF22:BF23"/>
    <mergeCell ref="BC18:BC19"/>
    <mergeCell ref="AQ18:AQ19"/>
    <mergeCell ref="AR18:AR19"/>
    <mergeCell ref="AS18:AS19"/>
    <mergeCell ref="AT18:AT19"/>
    <mergeCell ref="AU18:AU19"/>
    <mergeCell ref="AQ22:AQ23"/>
    <mergeCell ref="AR22:AR23"/>
    <mergeCell ref="BA20:BA21"/>
    <mergeCell ref="BG22:BG23"/>
    <mergeCell ref="BE20:BE21"/>
    <mergeCell ref="BF20:BF21"/>
    <mergeCell ref="AS22:AS23"/>
    <mergeCell ref="AT22:AT23"/>
    <mergeCell ref="AW22:AW23"/>
    <mergeCell ref="AX22:AX23"/>
    <mergeCell ref="AU22:AU23"/>
    <mergeCell ref="AV22:AV23"/>
    <mergeCell ref="BC20:BC21"/>
    <mergeCell ref="BH22:BH23"/>
    <mergeCell ref="BG20:BG21"/>
    <mergeCell ref="BH20:BH21"/>
    <mergeCell ref="AY20:AY21"/>
    <mergeCell ref="AZ20:AZ21"/>
    <mergeCell ref="BN22:BN23"/>
    <mergeCell ref="AY22:AY23"/>
    <mergeCell ref="AZ22:AZ23"/>
    <mergeCell ref="BN20:BN21"/>
    <mergeCell ref="BB20:BB21"/>
    <mergeCell ref="BO22:BO23"/>
    <mergeCell ref="BI22:BI23"/>
    <mergeCell ref="BJ22:BJ23"/>
    <mergeCell ref="BK22:BK23"/>
    <mergeCell ref="BL22:BL23"/>
    <mergeCell ref="BM22:BM23"/>
    <mergeCell ref="AK22:AK23"/>
    <mergeCell ref="AL22:AL23"/>
    <mergeCell ref="AM22:AM23"/>
    <mergeCell ref="AN22:AN23"/>
    <mergeCell ref="AO22:AO23"/>
    <mergeCell ref="AP22:AP23"/>
    <mergeCell ref="AC22:AC23"/>
    <mergeCell ref="AD22:AD23"/>
    <mergeCell ref="AE22:AE23"/>
    <mergeCell ref="AF22:AF23"/>
    <mergeCell ref="AG22:AG23"/>
    <mergeCell ref="AH22:AH23"/>
    <mergeCell ref="AI22:AI23"/>
    <mergeCell ref="AJ22:AJ23"/>
    <mergeCell ref="U22:U23"/>
    <mergeCell ref="V22:V23"/>
    <mergeCell ref="W22:W23"/>
    <mergeCell ref="X22:X23"/>
    <mergeCell ref="Y22:Y23"/>
    <mergeCell ref="Z22:Z23"/>
    <mergeCell ref="AA22:AA23"/>
    <mergeCell ref="AB22:AB23"/>
    <mergeCell ref="M22:M23"/>
    <mergeCell ref="N22:N23"/>
    <mergeCell ref="O22:O23"/>
    <mergeCell ref="P22:P23"/>
    <mergeCell ref="Q22:Q23"/>
    <mergeCell ref="R22:R23"/>
    <mergeCell ref="S22:S23"/>
    <mergeCell ref="T22:T23"/>
    <mergeCell ref="E22:E23"/>
    <mergeCell ref="F22:F23"/>
    <mergeCell ref="G22:G23"/>
    <mergeCell ref="H22:H23"/>
    <mergeCell ref="I22:I23"/>
    <mergeCell ref="J22:J23"/>
    <mergeCell ref="K22:K23"/>
    <mergeCell ref="L22:L23"/>
    <mergeCell ref="A22:A23"/>
    <mergeCell ref="B22:B23"/>
    <mergeCell ref="C22:C23"/>
    <mergeCell ref="D22:D23"/>
    <mergeCell ref="AW20:AW21"/>
    <mergeCell ref="AX20:AX21"/>
    <mergeCell ref="AG20:AG21"/>
    <mergeCell ref="AH20:AH21"/>
    <mergeCell ref="AI20:AI21"/>
    <mergeCell ref="AJ20:AJ21"/>
    <mergeCell ref="BO20:BO21"/>
    <mergeCell ref="BI20:BI21"/>
    <mergeCell ref="BJ20:BJ21"/>
    <mergeCell ref="BK20:BK21"/>
    <mergeCell ref="BL20:BL21"/>
    <mergeCell ref="BM20:BM21"/>
    <mergeCell ref="BD20:BD21"/>
    <mergeCell ref="AO20:AO21"/>
    <mergeCell ref="AP20:AP21"/>
    <mergeCell ref="AQ20:AQ21"/>
    <mergeCell ref="AR20:AR21"/>
    <mergeCell ref="AS20:AS21"/>
    <mergeCell ref="AT20:AT21"/>
    <mergeCell ref="AV20:AV21"/>
    <mergeCell ref="AU20:AU21"/>
    <mergeCell ref="AK20:AK21"/>
    <mergeCell ref="AL20:AL21"/>
    <mergeCell ref="U20:U21"/>
    <mergeCell ref="AM20:AM21"/>
    <mergeCell ref="AN20:AN21"/>
    <mergeCell ref="Z20:Z21"/>
    <mergeCell ref="AA20:AA21"/>
    <mergeCell ref="AB20:AB21"/>
    <mergeCell ref="AC20:AC21"/>
    <mergeCell ref="AD20:AD21"/>
    <mergeCell ref="AF20:AF21"/>
    <mergeCell ref="W20:W21"/>
    <mergeCell ref="X20:X21"/>
    <mergeCell ref="Q20:Q21"/>
    <mergeCell ref="R20:R21"/>
    <mergeCell ref="S20:S21"/>
    <mergeCell ref="T20:T21"/>
    <mergeCell ref="Y20:Y21"/>
    <mergeCell ref="V20:V21"/>
    <mergeCell ref="AE20:AE21"/>
    <mergeCell ref="A20:A21"/>
    <mergeCell ref="BL18:BL19"/>
    <mergeCell ref="BM18:BM19"/>
    <mergeCell ref="BE18:BE19"/>
    <mergeCell ref="BF18:BF19"/>
    <mergeCell ref="BG18:BG19"/>
    <mergeCell ref="BH18:BH19"/>
    <mergeCell ref="BA18:BA19"/>
    <mergeCell ref="BB18:BB19"/>
    <mergeCell ref="J20:J21"/>
    <mergeCell ref="BN18:BN19"/>
    <mergeCell ref="BO18:BO19"/>
    <mergeCell ref="BI18:BI19"/>
    <mergeCell ref="BJ18:BJ19"/>
    <mergeCell ref="BK18:BK19"/>
    <mergeCell ref="BD18:BD19"/>
    <mergeCell ref="AW18:AW19"/>
    <mergeCell ref="AX18:AX19"/>
    <mergeCell ref="AY18:AY19"/>
    <mergeCell ref="AZ18:AZ19"/>
    <mergeCell ref="AV18:AV19"/>
    <mergeCell ref="AL18:AL19"/>
    <mergeCell ref="AM18:AM19"/>
    <mergeCell ref="AN18:AN19"/>
    <mergeCell ref="AF18:AF19"/>
    <mergeCell ref="AG18:AG19"/>
    <mergeCell ref="AH18:AH19"/>
    <mergeCell ref="AI18:AI19"/>
    <mergeCell ref="AK18:AK19"/>
    <mergeCell ref="AC18:AC19"/>
    <mergeCell ref="AD18:AD19"/>
    <mergeCell ref="AE18:AE19"/>
    <mergeCell ref="E20:E21"/>
    <mergeCell ref="F20:F21"/>
    <mergeCell ref="P18:P19"/>
    <mergeCell ref="M18:M19"/>
    <mergeCell ref="N18:N19"/>
    <mergeCell ref="I18:I19"/>
    <mergeCell ref="M20:M21"/>
    <mergeCell ref="N20:N21"/>
    <mergeCell ref="O20:O21"/>
    <mergeCell ref="P20:P21"/>
    <mergeCell ref="AB18:AB19"/>
    <mergeCell ref="U18:U19"/>
    <mergeCell ref="V18:V19"/>
    <mergeCell ref="W18:W19"/>
    <mergeCell ref="X18:X19"/>
    <mergeCell ref="AA18:AA19"/>
    <mergeCell ref="K18:K19"/>
    <mergeCell ref="B20:B21"/>
    <mergeCell ref="G20:G21"/>
    <mergeCell ref="I20:I21"/>
    <mergeCell ref="K20:K21"/>
    <mergeCell ref="Y18:Y19"/>
    <mergeCell ref="S18:S19"/>
    <mergeCell ref="T18:T19"/>
    <mergeCell ref="C20:C21"/>
    <mergeCell ref="D20:D21"/>
    <mergeCell ref="L20:L21"/>
    <mergeCell ref="A18:A19"/>
    <mergeCell ref="B18:B19"/>
    <mergeCell ref="C18:C19"/>
    <mergeCell ref="D18:D19"/>
    <mergeCell ref="E18:E19"/>
    <mergeCell ref="F18:F19"/>
    <mergeCell ref="G18:G19"/>
    <mergeCell ref="H18:H19"/>
    <mergeCell ref="H20:H21"/>
    <mergeCell ref="BE16:BE17"/>
    <mergeCell ref="BF16:BF17"/>
    <mergeCell ref="BG16:BG17"/>
    <mergeCell ref="BD16:BD17"/>
    <mergeCell ref="AW16:AW17"/>
    <mergeCell ref="AX16:AX17"/>
    <mergeCell ref="AY16:AY17"/>
    <mergeCell ref="AZ16:AZ17"/>
    <mergeCell ref="BA16:BA17"/>
    <mergeCell ref="BB16:BB17"/>
    <mergeCell ref="BH16:BH17"/>
    <mergeCell ref="BN16:BN17"/>
    <mergeCell ref="BO16:BO17"/>
    <mergeCell ref="BI16:BI17"/>
    <mergeCell ref="BJ16:BJ17"/>
    <mergeCell ref="BK16:BK17"/>
    <mergeCell ref="BL16:BL17"/>
    <mergeCell ref="BM16:BM17"/>
    <mergeCell ref="BC16:BC17"/>
    <mergeCell ref="AS16:AS17"/>
    <mergeCell ref="AT16:AT17"/>
    <mergeCell ref="AU16:AU17"/>
    <mergeCell ref="AV16:AV17"/>
    <mergeCell ref="AR16:AR17"/>
    <mergeCell ref="AD16:AD17"/>
    <mergeCell ref="AG16:AG17"/>
    <mergeCell ref="AI16:AI17"/>
    <mergeCell ref="AJ16:AJ17"/>
    <mergeCell ref="AH16:AH17"/>
    <mergeCell ref="AK16:AK17"/>
    <mergeCell ref="AF16:AF17"/>
    <mergeCell ref="AL16:AL17"/>
    <mergeCell ref="AM16:AM17"/>
    <mergeCell ref="AP16:AP17"/>
    <mergeCell ref="AO16:AO17"/>
    <mergeCell ref="AN16:AN17"/>
    <mergeCell ref="Y16:Y17"/>
    <mergeCell ref="Z16:Z17"/>
    <mergeCell ref="AA16:AA17"/>
    <mergeCell ref="AB16:AB17"/>
    <mergeCell ref="AC16:AC17"/>
    <mergeCell ref="V16:V17"/>
    <mergeCell ref="X16:X17"/>
    <mergeCell ref="Q16:Q17"/>
    <mergeCell ref="W16:W17"/>
    <mergeCell ref="S16:S17"/>
    <mergeCell ref="T16:T17"/>
    <mergeCell ref="R16:R17"/>
    <mergeCell ref="H16:H17"/>
    <mergeCell ref="I16:I17"/>
    <mergeCell ref="J16:J17"/>
    <mergeCell ref="K16:K17"/>
    <mergeCell ref="L16:L17"/>
    <mergeCell ref="U16:U17"/>
    <mergeCell ref="B16:B17"/>
    <mergeCell ref="C16:C17"/>
    <mergeCell ref="D16:D17"/>
    <mergeCell ref="E16:E17"/>
    <mergeCell ref="F16:F17"/>
    <mergeCell ref="G16:G17"/>
    <mergeCell ref="AK12:AK13"/>
    <mergeCell ref="AL12:AL13"/>
    <mergeCell ref="AM12:AM13"/>
    <mergeCell ref="K12:K13"/>
    <mergeCell ref="L12:L13"/>
    <mergeCell ref="O16:O17"/>
    <mergeCell ref="P16:P17"/>
    <mergeCell ref="M16:M17"/>
    <mergeCell ref="N16:N17"/>
    <mergeCell ref="AE16:AE17"/>
    <mergeCell ref="BJ12:BJ14"/>
    <mergeCell ref="BK12:BK14"/>
    <mergeCell ref="BC13:BD13"/>
    <mergeCell ref="BE13:BF13"/>
    <mergeCell ref="BG13:BH13"/>
    <mergeCell ref="BC11:BH12"/>
    <mergeCell ref="BI11:BL11"/>
    <mergeCell ref="BI12:BI14"/>
    <mergeCell ref="BA12:BA13"/>
    <mergeCell ref="BN11:BN14"/>
    <mergeCell ref="BO11:BO14"/>
    <mergeCell ref="B12:B13"/>
    <mergeCell ref="C12:C13"/>
    <mergeCell ref="D12:D13"/>
    <mergeCell ref="E12:E13"/>
    <mergeCell ref="G12:G13"/>
    <mergeCell ref="H12:H13"/>
    <mergeCell ref="I12:I13"/>
    <mergeCell ref="AQ12:AQ13"/>
    <mergeCell ref="BM11:BM14"/>
    <mergeCell ref="BL12:BL14"/>
    <mergeCell ref="AT11:AV11"/>
    <mergeCell ref="AW11:AW13"/>
    <mergeCell ref="AX11:BA11"/>
    <mergeCell ref="BB11:BB14"/>
    <mergeCell ref="AT12:AT13"/>
    <mergeCell ref="AU12:AU13"/>
    <mergeCell ref="AV12:AV13"/>
    <mergeCell ref="AY12:AY13"/>
    <mergeCell ref="AZ12:AZ13"/>
    <mergeCell ref="AJ11:AJ13"/>
    <mergeCell ref="AK11:AN11"/>
    <mergeCell ref="AO11:AR11"/>
    <mergeCell ref="AS11:AS13"/>
    <mergeCell ref="AN12:AN13"/>
    <mergeCell ref="AO12:AO13"/>
    <mergeCell ref="AP12:AP13"/>
    <mergeCell ref="AX12:AX13"/>
    <mergeCell ref="AB11:AE11"/>
    <mergeCell ref="AF11:AF13"/>
    <mergeCell ref="AG11:AI11"/>
    <mergeCell ref="AB12:AB13"/>
    <mergeCell ref="AC12:AC13"/>
    <mergeCell ref="AD12:AD13"/>
    <mergeCell ref="AE12:AE13"/>
    <mergeCell ref="AG12:AG13"/>
    <mergeCell ref="AI12:AI13"/>
    <mergeCell ref="AF1:BF1"/>
    <mergeCell ref="A8:BA8"/>
    <mergeCell ref="BB8:BO8"/>
    <mergeCell ref="AH12:AH13"/>
    <mergeCell ref="S11:S13"/>
    <mergeCell ref="T11:V11"/>
    <mergeCell ref="W11:W13"/>
    <mergeCell ref="X11:Z11"/>
    <mergeCell ref="E2:P2"/>
    <mergeCell ref="Q3:Z3"/>
    <mergeCell ref="A11:A14"/>
    <mergeCell ref="B11:E11"/>
    <mergeCell ref="F11:F13"/>
    <mergeCell ref="G11:I11"/>
    <mergeCell ref="T12:T13"/>
    <mergeCell ref="U12:U13"/>
    <mergeCell ref="O11:R11"/>
    <mergeCell ref="M12:M13"/>
    <mergeCell ref="O12:O13"/>
    <mergeCell ref="P12:P13"/>
    <mergeCell ref="AM6:BB6"/>
    <mergeCell ref="AM7:AS7"/>
    <mergeCell ref="AM4:BC4"/>
    <mergeCell ref="V12:V13"/>
    <mergeCell ref="X12:X13"/>
    <mergeCell ref="AR12:AR13"/>
    <mergeCell ref="AG4:AH4"/>
    <mergeCell ref="Z12:Z13"/>
    <mergeCell ref="AA11:AA13"/>
    <mergeCell ref="Y12:Y13"/>
    <mergeCell ref="Q12:Q13"/>
    <mergeCell ref="R12:R13"/>
    <mergeCell ref="J11:J13"/>
    <mergeCell ref="K11:M11"/>
    <mergeCell ref="N11:N13"/>
    <mergeCell ref="Q18:Q19"/>
    <mergeCell ref="R18:R19"/>
    <mergeCell ref="O18:O19"/>
    <mergeCell ref="L18:L19"/>
    <mergeCell ref="J18:J19"/>
  </mergeCells>
  <conditionalFormatting sqref="E5:P5">
    <cfRule type="cellIs" priority="1" dxfId="2" operator="equal" stopIfTrue="1">
      <formula>"План утвержден"</formula>
    </cfRule>
    <cfRule type="cellIs" priority="2" dxfId="3" operator="equal" stopIfTrue="1">
      <formula>"План НЕ утвержден"</formula>
    </cfRule>
  </conditionalFormatting>
  <printOptions/>
  <pageMargins left="0.3937007874015748" right="0.3937007874015748" top="0.984251968503937" bottom="0.787401574803149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гена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гена</dc:creator>
  <cp:keywords/>
  <dc:description/>
  <cp:lastModifiedBy>1</cp:lastModifiedBy>
  <cp:lastPrinted>2021-09-07T13:52:09Z</cp:lastPrinted>
  <dcterms:created xsi:type="dcterms:W3CDTF">2010-11-09T15:07:55Z</dcterms:created>
  <dcterms:modified xsi:type="dcterms:W3CDTF">2021-09-07T13:52:37Z</dcterms:modified>
  <cp:category/>
  <cp:version/>
  <cp:contentType/>
  <cp:contentStatus/>
</cp:coreProperties>
</file>